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44610d97da23331a/Documents/Fitness/"/>
    </mc:Choice>
  </mc:AlternateContent>
  <xr:revisionPtr revIDLastSave="0" documentId="8_{BD46126E-7A64-6E42-8DA3-2C752D1C9B38}" xr6:coauthVersionLast="45" xr6:coauthVersionMax="45" xr10:uidLastSave="{00000000-0000-0000-0000-000000000000}"/>
  <bookViews>
    <workbookView xWindow="3040" yWindow="820" windowWidth="32200" windowHeight="18760" tabRatio="525" xr2:uid="{00000000-000D-0000-FFFF-FFFF00000000}"/>
  </bookViews>
  <sheets>
    <sheet name="SUMMARY (v60 tables manual edit" sheetId="15" r:id="rId1"/>
    <sheet name="SUMMARY PIVOT" sheetId="12" r:id="rId2"/>
    <sheet name="Scores" sheetId="1" r:id="rId3"/>
    <sheet name="Sheet1" sheetId="36" r:id="rId4"/>
    <sheet name="Membership data" sheetId="3" r:id="rId5"/>
    <sheet name="Refs" sheetId="2" state="hidden" r:id="rId6"/>
    <sheet name="Sam 5k" sheetId="7" r:id="rId7"/>
    <sheet name="Dinton 5k" sheetId="8" r:id="rId8"/>
    <sheet name="Muddy Welly 5k" sheetId="24" r:id="rId9"/>
    <sheet name="Shinfield 10k" sheetId="25" r:id="rId10"/>
    <sheet name="Yatley 10k" sheetId="27" r:id="rId11"/>
    <sheet name="Wokingham 10k" sheetId="28" r:id="rId12"/>
    <sheet name="Maidenhead 10" sheetId="29" r:id="rId13"/>
    <sheet name="NewForest 10" sheetId="30" r:id="rId14"/>
    <sheet name="Bramley 10" sheetId="31" r:id="rId15"/>
    <sheet name="Bracknell Half" sheetId="32" r:id="rId16"/>
    <sheet name="Maidenhead Half" sheetId="33" r:id="rId17"/>
    <sheet name="wokingham Half" sheetId="34" r:id="rId18"/>
    <sheet name="template sheet" sheetId="26" r:id="rId19"/>
    <sheet name="Lookups" sheetId="35" r:id="rId20"/>
  </sheets>
  <definedNames>
    <definedName name="_xlnm._FilterDatabase" localSheetId="15" hidden="1">'Bracknell Half'!$A$1:$L$138</definedName>
    <definedName name="_xlnm._FilterDatabase" localSheetId="14" hidden="1">'Bramley 10'!$A$1:$L$63</definedName>
    <definedName name="_xlnm._FilterDatabase" localSheetId="7" hidden="1">'Dinton 5k'!$A$1:$L$44</definedName>
    <definedName name="_xlnm._FilterDatabase" localSheetId="12" hidden="1">'Maidenhead 10'!$A$1:$L$92</definedName>
    <definedName name="_xlnm._FilterDatabase" localSheetId="16" hidden="1">'Maidenhead Half'!$A$1:$L$63</definedName>
    <definedName name="_xlnm._FilterDatabase" localSheetId="4" hidden="1">'Membership data'!$A$2:$H$924</definedName>
    <definedName name="_xlnm._FilterDatabase" localSheetId="8" hidden="1">'Muddy Welly 5k'!$A$1:$L$61</definedName>
    <definedName name="_xlnm._FilterDatabase" localSheetId="13" hidden="1">'NewForest 10'!$A$1:$L$52</definedName>
    <definedName name="_xlnm._FilterDatabase" localSheetId="6" hidden="1">'Sam 5k'!$A$1:$L$58</definedName>
    <definedName name="_xlnm._FilterDatabase" localSheetId="2" hidden="1">Scores!$A$7:$X$1905</definedName>
    <definedName name="_xlnm._FilterDatabase" localSheetId="3" hidden="1">Sheet1!$A$1:$J$63</definedName>
    <definedName name="_xlnm._FilterDatabase" localSheetId="9" hidden="1">'Shinfield 10k'!$A$1:$L$53</definedName>
    <definedName name="_xlnm._FilterDatabase" localSheetId="18" hidden="1">'template sheet'!$A$1:$L$63</definedName>
    <definedName name="_xlnm._FilterDatabase" localSheetId="11" hidden="1">'Wokingham 10k'!$A$1:$L$63</definedName>
    <definedName name="_xlnm._FilterDatabase" localSheetId="17" hidden="1">'wokingham Half'!$A$1:$L$62</definedName>
    <definedName name="_xlnm._FilterDatabase" localSheetId="10" hidden="1">'Yatley 10k'!$A$1:$L$51</definedName>
    <definedName name="_xlnm.Print_Area" localSheetId="0">'SUMMARY (v60 tables manual edit'!$A$1:$O$98</definedName>
  </definedNames>
  <calcPr calcId="191029"/>
  <pivotCaches>
    <pivotCache cacheId="40" r:id="rId2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34" l="1"/>
  <c r="K4" i="34"/>
  <c r="K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K66" i="34"/>
  <c r="K67" i="34"/>
  <c r="K68" i="34"/>
  <c r="K69" i="34"/>
  <c r="K70" i="34"/>
  <c r="K71" i="34"/>
  <c r="K72" i="34"/>
  <c r="K73" i="34"/>
  <c r="K74" i="34"/>
  <c r="K75" i="34"/>
  <c r="K76" i="34"/>
  <c r="K77" i="34"/>
  <c r="K78" i="34"/>
  <c r="K79" i="34"/>
  <c r="K80" i="34"/>
  <c r="K81" i="34"/>
  <c r="K82" i="34"/>
  <c r="K83" i="34"/>
  <c r="K84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K97" i="34"/>
  <c r="K98" i="34"/>
  <c r="K99" i="34"/>
  <c r="K4" i="29" l="1"/>
  <c r="L18" i="29"/>
  <c r="L2" i="24"/>
  <c r="L3" i="24"/>
  <c r="L4" i="24"/>
  <c r="L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K3" i="24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AW38" i="12"/>
  <c r="AW39" i="12"/>
  <c r="A131" i="12"/>
  <c r="A132" i="12"/>
  <c r="A133" i="12"/>
  <c r="A134" i="12"/>
  <c r="K3" i="33"/>
  <c r="L3" i="33"/>
  <c r="K4" i="33"/>
  <c r="L4" i="33"/>
  <c r="K5" i="33"/>
  <c r="L5" i="33"/>
  <c r="K6" i="33"/>
  <c r="L6" i="33"/>
  <c r="K7" i="33"/>
  <c r="L7" i="33"/>
  <c r="K8" i="33"/>
  <c r="L8" i="33"/>
  <c r="L9" i="33"/>
  <c r="K10" i="33"/>
  <c r="L10" i="33"/>
  <c r="K11" i="33"/>
  <c r="L11" i="33"/>
  <c r="K12" i="33"/>
  <c r="L12" i="33"/>
  <c r="K13" i="33"/>
  <c r="L13" i="33"/>
  <c r="L14" i="33"/>
  <c r="K15" i="33"/>
  <c r="L15" i="33"/>
  <c r="K16" i="33"/>
  <c r="L16" i="33"/>
  <c r="K17" i="33"/>
  <c r="L17" i="33"/>
  <c r="K18" i="33"/>
  <c r="L18" i="33"/>
  <c r="K19" i="33"/>
  <c r="L19" i="33"/>
  <c r="K20" i="33"/>
  <c r="L20" i="33"/>
  <c r="K21" i="33"/>
  <c r="L21" i="33"/>
  <c r="L22" i="33"/>
  <c r="K23" i="33"/>
  <c r="L23" i="33"/>
  <c r="K24" i="33"/>
  <c r="L24" i="33"/>
  <c r="L25" i="33"/>
  <c r="L26" i="33"/>
  <c r="K27" i="33"/>
  <c r="L27" i="33"/>
  <c r="K28" i="33"/>
  <c r="L28" i="33"/>
  <c r="K29" i="33"/>
  <c r="L29" i="33"/>
  <c r="K30" i="33"/>
  <c r="L30" i="33"/>
  <c r="L31" i="33"/>
  <c r="L32" i="33"/>
  <c r="K33" i="33"/>
  <c r="L33" i="33"/>
  <c r="L34" i="33"/>
  <c r="L35" i="33"/>
  <c r="K36" i="33"/>
  <c r="L36" i="33"/>
  <c r="L37" i="33"/>
  <c r="K38" i="33"/>
  <c r="L38" i="33"/>
  <c r="K39" i="33"/>
  <c r="L39" i="33"/>
  <c r="L40" i="33"/>
  <c r="K41" i="33"/>
  <c r="L41" i="33"/>
  <c r="L42" i="33"/>
  <c r="L43" i="33"/>
  <c r="K44" i="33"/>
  <c r="L44" i="33"/>
  <c r="K45" i="33"/>
  <c r="L45" i="33"/>
  <c r="L46" i="33"/>
  <c r="K47" i="33"/>
  <c r="L47" i="33"/>
  <c r="L48" i="33"/>
  <c r="K49" i="33"/>
  <c r="L49" i="33"/>
  <c r="K50" i="33"/>
  <c r="L50" i="33"/>
  <c r="L51" i="33"/>
  <c r="L52" i="33"/>
  <c r="L53" i="33"/>
  <c r="K54" i="33"/>
  <c r="L54" i="33"/>
  <c r="K55" i="33"/>
  <c r="L55" i="33"/>
  <c r="L56" i="33"/>
  <c r="L57" i="33"/>
  <c r="L58" i="33"/>
  <c r="L59" i="33"/>
  <c r="L60" i="33"/>
  <c r="L61" i="33"/>
  <c r="L62" i="33"/>
  <c r="L63" i="33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3" i="30"/>
  <c r="L3" i="30"/>
  <c r="K4" i="30"/>
  <c r="L4" i="30"/>
  <c r="K5" i="30"/>
  <c r="L5" i="30"/>
  <c r="K6" i="30"/>
  <c r="L6" i="30"/>
  <c r="K7" i="30"/>
  <c r="L7" i="30"/>
  <c r="K8" i="30"/>
  <c r="L8" i="30"/>
  <c r="K9" i="30"/>
  <c r="L9" i="30"/>
  <c r="K10" i="30"/>
  <c r="L10" i="30"/>
  <c r="K11" i="30"/>
  <c r="L11" i="30"/>
  <c r="K12" i="30"/>
  <c r="L12" i="30"/>
  <c r="K13" i="30"/>
  <c r="L13" i="30"/>
  <c r="K14" i="30"/>
  <c r="L14" i="30"/>
  <c r="K15" i="30"/>
  <c r="L15" i="30"/>
  <c r="K16" i="30"/>
  <c r="L16" i="30"/>
  <c r="K17" i="30"/>
  <c r="L17" i="30"/>
  <c r="K18" i="30"/>
  <c r="L18" i="30"/>
  <c r="K19" i="30"/>
  <c r="L19" i="30"/>
  <c r="K20" i="30"/>
  <c r="L20" i="30"/>
  <c r="K21" i="30"/>
  <c r="L21" i="30"/>
  <c r="K22" i="30"/>
  <c r="L22" i="30"/>
  <c r="K23" i="30"/>
  <c r="L23" i="30"/>
  <c r="K24" i="30"/>
  <c r="L24" i="30"/>
  <c r="K25" i="30"/>
  <c r="L25" i="30"/>
  <c r="K26" i="30"/>
  <c r="L26" i="30"/>
  <c r="K27" i="30"/>
  <c r="L27" i="30"/>
  <c r="K28" i="30"/>
  <c r="L28" i="30"/>
  <c r="K29" i="30"/>
  <c r="L29" i="30"/>
  <c r="K30" i="30"/>
  <c r="L30" i="30"/>
  <c r="K31" i="30"/>
  <c r="L31" i="30"/>
  <c r="K32" i="30"/>
  <c r="L32" i="30"/>
  <c r="K33" i="30"/>
  <c r="L33" i="30"/>
  <c r="K34" i="30"/>
  <c r="L34" i="30"/>
  <c r="K35" i="30"/>
  <c r="L35" i="30"/>
  <c r="K36" i="30"/>
  <c r="L36" i="30"/>
  <c r="K37" i="30"/>
  <c r="L37" i="30"/>
  <c r="K38" i="30"/>
  <c r="L38" i="30"/>
  <c r="K39" i="30"/>
  <c r="L39" i="30"/>
  <c r="K40" i="30"/>
  <c r="L40" i="30"/>
  <c r="K41" i="30"/>
  <c r="L41" i="30"/>
  <c r="K42" i="30"/>
  <c r="L42" i="30"/>
  <c r="K43" i="30"/>
  <c r="L43" i="30"/>
  <c r="K44" i="30"/>
  <c r="L44" i="30"/>
  <c r="K45" i="30"/>
  <c r="L45" i="30"/>
  <c r="K46" i="30"/>
  <c r="L46" i="30"/>
  <c r="L47" i="30"/>
  <c r="K48" i="30"/>
  <c r="L48" i="30"/>
  <c r="K49" i="30"/>
  <c r="L49" i="30"/>
  <c r="K50" i="30"/>
  <c r="L50" i="30"/>
  <c r="K51" i="30"/>
  <c r="L51" i="30"/>
  <c r="K52" i="30"/>
  <c r="L52" i="30"/>
  <c r="BU14" i="12"/>
  <c r="BU15" i="12"/>
  <c r="I95" i="15" s="1"/>
  <c r="BU16" i="12"/>
  <c r="I96" i="15" s="1"/>
  <c r="BU17" i="12"/>
  <c r="BU18" i="12"/>
  <c r="J88" i="15"/>
  <c r="K88" i="15"/>
  <c r="L88" i="15"/>
  <c r="M88" i="15"/>
  <c r="N88" i="15"/>
  <c r="O88" i="15"/>
  <c r="J89" i="15"/>
  <c r="K89" i="15"/>
  <c r="L89" i="15"/>
  <c r="M89" i="15"/>
  <c r="N89" i="15"/>
  <c r="O89" i="15"/>
  <c r="J90" i="15"/>
  <c r="K90" i="15"/>
  <c r="L90" i="15"/>
  <c r="M90" i="15"/>
  <c r="N90" i="15"/>
  <c r="O90" i="15"/>
  <c r="J91" i="15"/>
  <c r="K91" i="15"/>
  <c r="L91" i="15"/>
  <c r="M91" i="15"/>
  <c r="N91" i="15"/>
  <c r="O91" i="15"/>
  <c r="J92" i="15"/>
  <c r="K92" i="15"/>
  <c r="L92" i="15"/>
  <c r="M92" i="15"/>
  <c r="N92" i="15"/>
  <c r="O92" i="15"/>
  <c r="J93" i="15"/>
  <c r="K93" i="15"/>
  <c r="L93" i="15"/>
  <c r="M93" i="15"/>
  <c r="N93" i="15"/>
  <c r="O93" i="15"/>
  <c r="I94" i="15"/>
  <c r="J94" i="15"/>
  <c r="K94" i="15"/>
  <c r="L94" i="15"/>
  <c r="M94" i="15"/>
  <c r="N94" i="15"/>
  <c r="O94" i="15"/>
  <c r="J95" i="15"/>
  <c r="K95" i="15"/>
  <c r="L95" i="15"/>
  <c r="M95" i="15"/>
  <c r="N95" i="15"/>
  <c r="O95" i="15"/>
  <c r="J96" i="15"/>
  <c r="K96" i="15"/>
  <c r="L96" i="15"/>
  <c r="M96" i="15"/>
  <c r="N96" i="15"/>
  <c r="O96" i="15"/>
  <c r="B90" i="15"/>
  <c r="C90" i="15"/>
  <c r="D90" i="15"/>
  <c r="E90" i="15"/>
  <c r="F90" i="15"/>
  <c r="G90" i="15"/>
  <c r="B91" i="15"/>
  <c r="C91" i="15"/>
  <c r="D91" i="15"/>
  <c r="E91" i="15"/>
  <c r="F91" i="15"/>
  <c r="G91" i="15"/>
  <c r="B92" i="15"/>
  <c r="C92" i="15"/>
  <c r="D92" i="15"/>
  <c r="E92" i="15"/>
  <c r="F92" i="15"/>
  <c r="G92" i="15"/>
  <c r="B93" i="15"/>
  <c r="C93" i="15"/>
  <c r="D93" i="15"/>
  <c r="E93" i="15"/>
  <c r="F93" i="15"/>
  <c r="G93" i="15"/>
  <c r="B94" i="15"/>
  <c r="C94" i="15"/>
  <c r="D94" i="15"/>
  <c r="E94" i="15"/>
  <c r="F94" i="15"/>
  <c r="G94" i="15"/>
  <c r="B95" i="15"/>
  <c r="C95" i="15"/>
  <c r="D95" i="15"/>
  <c r="E95" i="15"/>
  <c r="F95" i="15"/>
  <c r="G95" i="15"/>
  <c r="B96" i="15"/>
  <c r="C96" i="15"/>
  <c r="D96" i="15"/>
  <c r="E96" i="15"/>
  <c r="F96" i="15"/>
  <c r="G96" i="15"/>
  <c r="AW34" i="12"/>
  <c r="AW35" i="12"/>
  <c r="AW36" i="12"/>
  <c r="AW37" i="12"/>
  <c r="BU8" i="12"/>
  <c r="I88" i="15" s="1"/>
  <c r="BU9" i="12"/>
  <c r="I89" i="15"/>
  <c r="BU10" i="12"/>
  <c r="I90" i="15" s="1"/>
  <c r="BU11" i="12"/>
  <c r="I91" i="15"/>
  <c r="BU12" i="12"/>
  <c r="I92" i="15" s="1"/>
  <c r="BU13" i="12"/>
  <c r="I93" i="15" s="1"/>
  <c r="BM19" i="12"/>
  <c r="BM20" i="12"/>
  <c r="BM21" i="12"/>
  <c r="BM22" i="12"/>
  <c r="H981" i="3"/>
  <c r="I981" i="3"/>
  <c r="H982" i="3"/>
  <c r="I982" i="3"/>
  <c r="H983" i="3"/>
  <c r="I983" i="3"/>
  <c r="H984" i="3"/>
  <c r="I984" i="3"/>
  <c r="H985" i="3"/>
  <c r="I985" i="3"/>
  <c r="H986" i="3"/>
  <c r="I986" i="3"/>
  <c r="H987" i="3"/>
  <c r="I987" i="3"/>
  <c r="H988" i="3"/>
  <c r="I988" i="3"/>
  <c r="H989" i="3"/>
  <c r="I989" i="3"/>
  <c r="H990" i="3"/>
  <c r="I990" i="3"/>
  <c r="H991" i="3"/>
  <c r="I991" i="3"/>
  <c r="H992" i="3"/>
  <c r="I992" i="3"/>
  <c r="H993" i="3"/>
  <c r="I993" i="3"/>
  <c r="H994" i="3"/>
  <c r="I994" i="3"/>
  <c r="H995" i="3"/>
  <c r="I995" i="3"/>
  <c r="H996" i="3"/>
  <c r="I996" i="3"/>
  <c r="H997" i="3"/>
  <c r="I997" i="3"/>
  <c r="H998" i="3"/>
  <c r="I998" i="3"/>
  <c r="H999" i="3"/>
  <c r="I999" i="3"/>
  <c r="H1000" i="3"/>
  <c r="I1000" i="3"/>
  <c r="H1001" i="3"/>
  <c r="I1001" i="3"/>
  <c r="H1002" i="3"/>
  <c r="I1002" i="3"/>
  <c r="H1003" i="3"/>
  <c r="I1003" i="3"/>
  <c r="H1004" i="3"/>
  <c r="I1004" i="3"/>
  <c r="H1005" i="3"/>
  <c r="I1005" i="3"/>
  <c r="H1006" i="3"/>
  <c r="I1006" i="3"/>
  <c r="H1007" i="3"/>
  <c r="I1007" i="3"/>
  <c r="H1008" i="3"/>
  <c r="I1008" i="3"/>
  <c r="H1009" i="3"/>
  <c r="I1009" i="3"/>
  <c r="H1010" i="3"/>
  <c r="I1010" i="3"/>
  <c r="H1011" i="3"/>
  <c r="I1011" i="3"/>
  <c r="H1012" i="3"/>
  <c r="I1012" i="3"/>
  <c r="H1013" i="3"/>
  <c r="I1013" i="3"/>
  <c r="H1014" i="3"/>
  <c r="I1014" i="3"/>
  <c r="H1015" i="3"/>
  <c r="I1015" i="3"/>
  <c r="H1016" i="3"/>
  <c r="I1016" i="3"/>
  <c r="H1017" i="3"/>
  <c r="I1017" i="3"/>
  <c r="H1018" i="3"/>
  <c r="I1018" i="3"/>
  <c r="H1019" i="3"/>
  <c r="I1019" i="3"/>
  <c r="H1020" i="3"/>
  <c r="I1020" i="3"/>
  <c r="H1021" i="3"/>
  <c r="I1021" i="3"/>
  <c r="H1022" i="3"/>
  <c r="I1022" i="3"/>
  <c r="H1023" i="3"/>
  <c r="I1023" i="3"/>
  <c r="H1024" i="3"/>
  <c r="I1024" i="3"/>
  <c r="H1025" i="3"/>
  <c r="I1025" i="3"/>
  <c r="H1026" i="3"/>
  <c r="I1026" i="3"/>
  <c r="H1027" i="3"/>
  <c r="I1027" i="3"/>
  <c r="H1028" i="3"/>
  <c r="I1028" i="3"/>
  <c r="H1029" i="3"/>
  <c r="I1029" i="3"/>
  <c r="H1030" i="3"/>
  <c r="I1030" i="3"/>
  <c r="H1031" i="3"/>
  <c r="I1031" i="3"/>
  <c r="H1032" i="3"/>
  <c r="I1032" i="3"/>
  <c r="H1033" i="3"/>
  <c r="I1033" i="3"/>
  <c r="H1034" i="3"/>
  <c r="I1034" i="3"/>
  <c r="H1035" i="3"/>
  <c r="I1035" i="3"/>
  <c r="H1036" i="3"/>
  <c r="I1036" i="3"/>
  <c r="H1037" i="3"/>
  <c r="I1037" i="3"/>
  <c r="H1038" i="3"/>
  <c r="I1038" i="3"/>
  <c r="H1039" i="3"/>
  <c r="I1039" i="3"/>
  <c r="H1040" i="3"/>
  <c r="I1040" i="3"/>
  <c r="H1041" i="3"/>
  <c r="I1041" i="3"/>
  <c r="H1042" i="3"/>
  <c r="I1042" i="3"/>
  <c r="H1043" i="3"/>
  <c r="I1043" i="3"/>
  <c r="H1044" i="3"/>
  <c r="I1044" i="3"/>
  <c r="H1045" i="3"/>
  <c r="I1045" i="3"/>
  <c r="H1046" i="3"/>
  <c r="I1046" i="3"/>
  <c r="H1047" i="3"/>
  <c r="I1047" i="3"/>
  <c r="H1048" i="3"/>
  <c r="I1048" i="3"/>
  <c r="H1049" i="3"/>
  <c r="I1049" i="3"/>
  <c r="H1050" i="3"/>
  <c r="I1050" i="3"/>
  <c r="H1051" i="3"/>
  <c r="I1051" i="3"/>
  <c r="H1052" i="3"/>
  <c r="I1052" i="3"/>
  <c r="H1053" i="3"/>
  <c r="I1053" i="3"/>
  <c r="H1054" i="3"/>
  <c r="I1054" i="3"/>
  <c r="H1055" i="3"/>
  <c r="I1055" i="3"/>
  <c r="H1056" i="3"/>
  <c r="I1056" i="3"/>
  <c r="H1057" i="3"/>
  <c r="I1057" i="3"/>
  <c r="H1058" i="3"/>
  <c r="I1058" i="3"/>
  <c r="H1059" i="3"/>
  <c r="I1059" i="3"/>
  <c r="H1060" i="3"/>
  <c r="I1060" i="3"/>
  <c r="H1061" i="3"/>
  <c r="I1061" i="3"/>
  <c r="H1062" i="3"/>
  <c r="I1062" i="3"/>
  <c r="H1063" i="3"/>
  <c r="I1063" i="3"/>
  <c r="H1064" i="3"/>
  <c r="I1064" i="3"/>
  <c r="H1065" i="3"/>
  <c r="I1065" i="3"/>
  <c r="H1066" i="3"/>
  <c r="I1066" i="3"/>
  <c r="H1067" i="3"/>
  <c r="I1067" i="3"/>
  <c r="H1068" i="3"/>
  <c r="I1068" i="3"/>
  <c r="H1069" i="3"/>
  <c r="I1069" i="3"/>
  <c r="H1070" i="3"/>
  <c r="I1070" i="3"/>
  <c r="H1071" i="3"/>
  <c r="I1071" i="3"/>
  <c r="H1072" i="3"/>
  <c r="I1072" i="3"/>
  <c r="H1073" i="3"/>
  <c r="I1073" i="3"/>
  <c r="H1074" i="3"/>
  <c r="I1074" i="3"/>
  <c r="H1075" i="3"/>
  <c r="I1075" i="3"/>
  <c r="H1076" i="3"/>
  <c r="I1076" i="3"/>
  <c r="H1077" i="3"/>
  <c r="I1077" i="3"/>
  <c r="H1078" i="3"/>
  <c r="I1078" i="3"/>
  <c r="H1079" i="3"/>
  <c r="I1079" i="3"/>
  <c r="H1080" i="3"/>
  <c r="I1080" i="3"/>
  <c r="H1081" i="3"/>
  <c r="I1081" i="3"/>
  <c r="H1082" i="3"/>
  <c r="I1082" i="3"/>
  <c r="H1083" i="3"/>
  <c r="I1083" i="3"/>
  <c r="H1084" i="3"/>
  <c r="I1084" i="3"/>
  <c r="H1085" i="3"/>
  <c r="I1085" i="3"/>
  <c r="H1086" i="3"/>
  <c r="I1086" i="3"/>
  <c r="H1087" i="3"/>
  <c r="I1087" i="3"/>
  <c r="H1088" i="3"/>
  <c r="I1088" i="3"/>
  <c r="H1089" i="3"/>
  <c r="I1089" i="3"/>
  <c r="H1090" i="3"/>
  <c r="I1090" i="3"/>
  <c r="H1091" i="3"/>
  <c r="I1091" i="3"/>
  <c r="H1092" i="3"/>
  <c r="I1092" i="3"/>
  <c r="H1093" i="3"/>
  <c r="I1093" i="3"/>
  <c r="H1094" i="3"/>
  <c r="I1094" i="3"/>
  <c r="H1095" i="3"/>
  <c r="I1095" i="3"/>
  <c r="H1096" i="3"/>
  <c r="I1096" i="3"/>
  <c r="H1097" i="3"/>
  <c r="I1097" i="3"/>
  <c r="H1098" i="3"/>
  <c r="I1098" i="3"/>
  <c r="H1099" i="3"/>
  <c r="I1099" i="3"/>
  <c r="H1100" i="3"/>
  <c r="I1100" i="3"/>
  <c r="H1101" i="3"/>
  <c r="I1101" i="3"/>
  <c r="H1102" i="3"/>
  <c r="I1102" i="3"/>
  <c r="H1103" i="3"/>
  <c r="I1103" i="3"/>
  <c r="H1104" i="3"/>
  <c r="I1104" i="3"/>
  <c r="H1105" i="3"/>
  <c r="I1105" i="3"/>
  <c r="H1106" i="3"/>
  <c r="I1106" i="3"/>
  <c r="H1107" i="3"/>
  <c r="I1107" i="3"/>
  <c r="H1108" i="3"/>
  <c r="I1108" i="3"/>
  <c r="H1109" i="3"/>
  <c r="I1109" i="3"/>
  <c r="H1110" i="3"/>
  <c r="I1110" i="3"/>
  <c r="H1111" i="3"/>
  <c r="I1111" i="3"/>
  <c r="H1112" i="3"/>
  <c r="I1112" i="3"/>
  <c r="H1113" i="3"/>
  <c r="I1113" i="3"/>
  <c r="H1114" i="3"/>
  <c r="I1114" i="3"/>
  <c r="H1115" i="3"/>
  <c r="I1115" i="3"/>
  <c r="H1116" i="3"/>
  <c r="I1116" i="3"/>
  <c r="H1117" i="3"/>
  <c r="I1117" i="3"/>
  <c r="H1118" i="3"/>
  <c r="I1118" i="3"/>
  <c r="H1119" i="3"/>
  <c r="I1119" i="3"/>
  <c r="H1120" i="3"/>
  <c r="I1120" i="3"/>
  <c r="H1121" i="3"/>
  <c r="I1121" i="3"/>
  <c r="H1122" i="3"/>
  <c r="I1122" i="3"/>
  <c r="H1123" i="3"/>
  <c r="I1123" i="3"/>
  <c r="H1124" i="3"/>
  <c r="I1124" i="3"/>
  <c r="H1125" i="3"/>
  <c r="I1125" i="3"/>
  <c r="H1126" i="3"/>
  <c r="I1126" i="3"/>
  <c r="H1127" i="3"/>
  <c r="I1127" i="3"/>
  <c r="H1128" i="3"/>
  <c r="I1128" i="3"/>
  <c r="H1129" i="3"/>
  <c r="I1129" i="3"/>
  <c r="H1130" i="3"/>
  <c r="I1130" i="3"/>
  <c r="H1131" i="3"/>
  <c r="I1131" i="3"/>
  <c r="H1132" i="3"/>
  <c r="I1132" i="3"/>
  <c r="H1133" i="3"/>
  <c r="I1133" i="3"/>
  <c r="H1134" i="3"/>
  <c r="I1134" i="3"/>
  <c r="H1135" i="3"/>
  <c r="I1135" i="3"/>
  <c r="H1136" i="3"/>
  <c r="I1136" i="3"/>
  <c r="H1137" i="3"/>
  <c r="I1137" i="3"/>
  <c r="H1138" i="3"/>
  <c r="I1138" i="3"/>
  <c r="H1139" i="3"/>
  <c r="I1139" i="3"/>
  <c r="H1140" i="3"/>
  <c r="I1140" i="3"/>
  <c r="H1141" i="3"/>
  <c r="I1141" i="3"/>
  <c r="H1142" i="3"/>
  <c r="I1142" i="3"/>
  <c r="H1143" i="3"/>
  <c r="I1143" i="3"/>
  <c r="H1144" i="3"/>
  <c r="I1144" i="3"/>
  <c r="H1145" i="3"/>
  <c r="I1145" i="3"/>
  <c r="H1146" i="3"/>
  <c r="I1146" i="3"/>
  <c r="H1147" i="3"/>
  <c r="I1147" i="3"/>
  <c r="H1148" i="3"/>
  <c r="I1148" i="3"/>
  <c r="H1149" i="3"/>
  <c r="I1149" i="3"/>
  <c r="H1150" i="3"/>
  <c r="I1150" i="3"/>
  <c r="H1151" i="3"/>
  <c r="I1151" i="3"/>
  <c r="H1152" i="3"/>
  <c r="I1152" i="3"/>
  <c r="H1153" i="3"/>
  <c r="I1153" i="3"/>
  <c r="H1154" i="3"/>
  <c r="I1154" i="3"/>
  <c r="H1155" i="3"/>
  <c r="I1155" i="3"/>
  <c r="H1156" i="3"/>
  <c r="I1156" i="3"/>
  <c r="H1157" i="3"/>
  <c r="I1157" i="3"/>
  <c r="H1158" i="3"/>
  <c r="I1158" i="3"/>
  <c r="K3" i="27"/>
  <c r="L3" i="27"/>
  <c r="K4" i="27"/>
  <c r="L4" i="27"/>
  <c r="K5" i="27"/>
  <c r="L5" i="27"/>
  <c r="K6" i="27"/>
  <c r="L6" i="27"/>
  <c r="K7" i="27"/>
  <c r="L7" i="27"/>
  <c r="K8" i="27"/>
  <c r="L8" i="27"/>
  <c r="K9" i="27"/>
  <c r="L9" i="27"/>
  <c r="K10" i="27"/>
  <c r="L10" i="27"/>
  <c r="K11" i="27"/>
  <c r="L11" i="27"/>
  <c r="K12" i="27"/>
  <c r="L12" i="27"/>
  <c r="K13" i="27"/>
  <c r="L13" i="27"/>
  <c r="K14" i="27"/>
  <c r="L14" i="27"/>
  <c r="K15" i="27"/>
  <c r="L15" i="27"/>
  <c r="K16" i="27"/>
  <c r="L16" i="27"/>
  <c r="K17" i="27"/>
  <c r="L17" i="27"/>
  <c r="K18" i="27"/>
  <c r="L18" i="27"/>
  <c r="K19" i="27"/>
  <c r="L19" i="27"/>
  <c r="K20" i="27"/>
  <c r="L20" i="27"/>
  <c r="K21" i="27"/>
  <c r="L21" i="27"/>
  <c r="K22" i="27"/>
  <c r="L22" i="27"/>
  <c r="K23" i="27"/>
  <c r="L23" i="27"/>
  <c r="K24" i="27"/>
  <c r="L24" i="27"/>
  <c r="K25" i="27"/>
  <c r="L25" i="27"/>
  <c r="K26" i="27"/>
  <c r="L26" i="27"/>
  <c r="K27" i="27"/>
  <c r="L27" i="27"/>
  <c r="K28" i="27"/>
  <c r="L28" i="27"/>
  <c r="K29" i="27"/>
  <c r="L29" i="27"/>
  <c r="K30" i="27"/>
  <c r="L30" i="27"/>
  <c r="K31" i="27"/>
  <c r="L31" i="27"/>
  <c r="K32" i="27"/>
  <c r="L32" i="27"/>
  <c r="K33" i="27"/>
  <c r="L33" i="27"/>
  <c r="K34" i="27"/>
  <c r="L34" i="27"/>
  <c r="K35" i="27"/>
  <c r="L35" i="27"/>
  <c r="K36" i="27"/>
  <c r="L36" i="27"/>
  <c r="K37" i="27"/>
  <c r="L37" i="27"/>
  <c r="K38" i="27"/>
  <c r="L38" i="27"/>
  <c r="K39" i="27"/>
  <c r="L39" i="27"/>
  <c r="K40" i="27"/>
  <c r="L40" i="27"/>
  <c r="K41" i="27"/>
  <c r="L41" i="27"/>
  <c r="K42" i="27"/>
  <c r="L42" i="27"/>
  <c r="K43" i="27"/>
  <c r="L43" i="27"/>
  <c r="K44" i="27"/>
  <c r="L44" i="27"/>
  <c r="K45" i="27"/>
  <c r="L45" i="27"/>
  <c r="K46" i="27"/>
  <c r="L46" i="27"/>
  <c r="K47" i="27"/>
  <c r="L47" i="27"/>
  <c r="K48" i="27"/>
  <c r="L48" i="27"/>
  <c r="K49" i="27"/>
  <c r="L49" i="27"/>
  <c r="K50" i="27"/>
  <c r="L50" i="27"/>
  <c r="K51" i="27"/>
  <c r="L51" i="27"/>
  <c r="H980" i="3"/>
  <c r="I980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979" i="3"/>
  <c r="E980" i="3"/>
  <c r="E981" i="3"/>
  <c r="E982" i="3"/>
  <c r="E983" i="3"/>
  <c r="E984" i="3"/>
  <c r="E985" i="3"/>
  <c r="E986" i="3"/>
  <c r="E987" i="3"/>
  <c r="H979" i="3"/>
  <c r="I979" i="3"/>
  <c r="H978" i="3"/>
  <c r="I978" i="3" s="1"/>
  <c r="E978" i="3"/>
  <c r="H977" i="3"/>
  <c r="I977" i="3"/>
  <c r="E977" i="3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0" i="25"/>
  <c r="L50" i="25"/>
  <c r="K51" i="25"/>
  <c r="L51" i="25"/>
  <c r="K52" i="25"/>
  <c r="L52" i="25"/>
  <c r="BM17" i="12"/>
  <c r="BM18" i="12"/>
  <c r="H974" i="3"/>
  <c r="I974" i="3"/>
  <c r="H975" i="3"/>
  <c r="I975" i="3" s="1"/>
  <c r="H976" i="3"/>
  <c r="I976" i="3"/>
  <c r="E976" i="3"/>
  <c r="E975" i="3"/>
  <c r="H973" i="3"/>
  <c r="I973" i="3"/>
  <c r="E974" i="3"/>
  <c r="E973" i="3"/>
  <c r="H972" i="3"/>
  <c r="I972" i="3"/>
  <c r="E972" i="3"/>
  <c r="H971" i="3"/>
  <c r="I971" i="3" s="1"/>
  <c r="E971" i="3"/>
  <c r="H970" i="3"/>
  <c r="I970" i="3"/>
  <c r="E970" i="3"/>
  <c r="H969" i="3"/>
  <c r="I969" i="3"/>
  <c r="E969" i="3"/>
  <c r="H968" i="3"/>
  <c r="I968" i="3"/>
  <c r="E968" i="3"/>
  <c r="H967" i="3"/>
  <c r="I967" i="3" s="1"/>
  <c r="E967" i="3"/>
  <c r="H966" i="3"/>
  <c r="I966" i="3"/>
  <c r="E966" i="3"/>
  <c r="H965" i="3"/>
  <c r="I965" i="3" s="1"/>
  <c r="E965" i="3"/>
  <c r="H964" i="3"/>
  <c r="I964" i="3"/>
  <c r="E964" i="3"/>
  <c r="H963" i="3"/>
  <c r="I963" i="3" s="1"/>
  <c r="E963" i="3"/>
  <c r="H962" i="3"/>
  <c r="I962" i="3" s="1"/>
  <c r="E962" i="3"/>
  <c r="H961" i="3"/>
  <c r="I961" i="3" s="1"/>
  <c r="E961" i="3"/>
  <c r="H960" i="3"/>
  <c r="I960" i="3"/>
  <c r="E960" i="3"/>
  <c r="H959" i="3"/>
  <c r="I959" i="3" s="1"/>
  <c r="E959" i="3"/>
  <c r="H958" i="3"/>
  <c r="I958" i="3" s="1"/>
  <c r="E958" i="3"/>
  <c r="H957" i="3"/>
  <c r="I957" i="3"/>
  <c r="E957" i="3"/>
  <c r="H956" i="3"/>
  <c r="I956" i="3"/>
  <c r="E956" i="3"/>
  <c r="H955" i="3"/>
  <c r="I955" i="3" s="1"/>
  <c r="E955" i="3"/>
  <c r="H954" i="3"/>
  <c r="I954" i="3"/>
  <c r="E954" i="3"/>
  <c r="H953" i="3"/>
  <c r="I953" i="3"/>
  <c r="H952" i="3"/>
  <c r="I952" i="3" s="1"/>
  <c r="E953" i="3"/>
  <c r="E952" i="3"/>
  <c r="H951" i="3"/>
  <c r="I951" i="3" s="1"/>
  <c r="E951" i="3"/>
  <c r="H950" i="3"/>
  <c r="I950" i="3" s="1"/>
  <c r="E950" i="3"/>
  <c r="H949" i="3"/>
  <c r="I949" i="3" s="1"/>
  <c r="E949" i="3"/>
  <c r="H948" i="3"/>
  <c r="I948" i="3"/>
  <c r="E948" i="3"/>
  <c r="H947" i="3"/>
  <c r="I947" i="3" s="1"/>
  <c r="E947" i="3"/>
  <c r="H946" i="3"/>
  <c r="I946" i="3" s="1"/>
  <c r="E946" i="3"/>
  <c r="H945" i="3"/>
  <c r="I945" i="3"/>
  <c r="E945" i="3"/>
  <c r="H944" i="3"/>
  <c r="I944" i="3"/>
  <c r="E944" i="3"/>
  <c r="H943" i="3"/>
  <c r="I943" i="3" s="1"/>
  <c r="E943" i="3"/>
  <c r="H942" i="3"/>
  <c r="I942" i="3"/>
  <c r="E942" i="3"/>
  <c r="H941" i="3"/>
  <c r="I941" i="3"/>
  <c r="E941" i="3"/>
  <c r="L3" i="32"/>
  <c r="L4" i="32"/>
  <c r="L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K74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92" i="32"/>
  <c r="L93" i="32"/>
  <c r="L94" i="32"/>
  <c r="L95" i="32"/>
  <c r="L96" i="32"/>
  <c r="L97" i="32"/>
  <c r="L98" i="32"/>
  <c r="L99" i="32"/>
  <c r="L100" i="32"/>
  <c r="L101" i="32"/>
  <c r="L102" i="32"/>
  <c r="L103" i="32"/>
  <c r="L104" i="32"/>
  <c r="L105" i="32"/>
  <c r="L106" i="32"/>
  <c r="L107" i="32"/>
  <c r="L108" i="32"/>
  <c r="L109" i="32"/>
  <c r="L110" i="32"/>
  <c r="L111" i="32"/>
  <c r="L112" i="32"/>
  <c r="L113" i="32"/>
  <c r="L114" i="32"/>
  <c r="L115" i="32"/>
  <c r="L116" i="32"/>
  <c r="L117" i="32"/>
  <c r="L118" i="32"/>
  <c r="L119" i="32"/>
  <c r="L120" i="32"/>
  <c r="L121" i="32"/>
  <c r="L122" i="32"/>
  <c r="L123" i="32"/>
  <c r="L124" i="32"/>
  <c r="L125" i="32"/>
  <c r="L126" i="32"/>
  <c r="L127" i="32"/>
  <c r="L128" i="32"/>
  <c r="L129" i="32"/>
  <c r="L130" i="32"/>
  <c r="L131" i="32"/>
  <c r="L132" i="32"/>
  <c r="L133" i="32"/>
  <c r="L134" i="32"/>
  <c r="L135" i="32"/>
  <c r="L136" i="32"/>
  <c r="L137" i="32"/>
  <c r="L138" i="32"/>
  <c r="K2" i="32"/>
  <c r="I75" i="32"/>
  <c r="I76" i="32"/>
  <c r="I3" i="32"/>
  <c r="K3" i="29"/>
  <c r="L3" i="29"/>
  <c r="L4" i="29"/>
  <c r="K5" i="29"/>
  <c r="L5" i="29"/>
  <c r="K6" i="29"/>
  <c r="L6" i="29"/>
  <c r="K7" i="29"/>
  <c r="L7" i="29"/>
  <c r="K8" i="29"/>
  <c r="L8" i="29"/>
  <c r="K9" i="29"/>
  <c r="L9" i="29"/>
  <c r="K10" i="29"/>
  <c r="L10" i="29"/>
  <c r="K11" i="29"/>
  <c r="L11" i="29"/>
  <c r="K12" i="29"/>
  <c r="L12" i="29"/>
  <c r="K13" i="29"/>
  <c r="L13" i="29"/>
  <c r="K14" i="29"/>
  <c r="L14" i="29"/>
  <c r="K15" i="29"/>
  <c r="L15" i="29"/>
  <c r="K16" i="29"/>
  <c r="L16" i="29"/>
  <c r="K17" i="29"/>
  <c r="L17" i="29"/>
  <c r="K18" i="29"/>
  <c r="K19" i="29"/>
  <c r="L19" i="29"/>
  <c r="K20" i="29"/>
  <c r="L20" i="29"/>
  <c r="K21" i="29"/>
  <c r="L21" i="29"/>
  <c r="K22" i="29"/>
  <c r="L22" i="29"/>
  <c r="K23" i="29"/>
  <c r="L23" i="29"/>
  <c r="K24" i="29"/>
  <c r="L24" i="29"/>
  <c r="K25" i="29"/>
  <c r="L25" i="29"/>
  <c r="K26" i="29"/>
  <c r="L26" i="29"/>
  <c r="K27" i="29"/>
  <c r="L27" i="29"/>
  <c r="K28" i="29"/>
  <c r="L28" i="29"/>
  <c r="K29" i="29"/>
  <c r="L29" i="29"/>
  <c r="K30" i="29"/>
  <c r="L30" i="29"/>
  <c r="K31" i="29"/>
  <c r="L31" i="29"/>
  <c r="K32" i="29"/>
  <c r="L32" i="29"/>
  <c r="K33" i="29"/>
  <c r="L33" i="29"/>
  <c r="K34" i="29"/>
  <c r="L34" i="29"/>
  <c r="K35" i="29"/>
  <c r="L35" i="29"/>
  <c r="K36" i="29"/>
  <c r="L36" i="29"/>
  <c r="K37" i="29"/>
  <c r="L37" i="29"/>
  <c r="K38" i="29"/>
  <c r="L38" i="29"/>
  <c r="K39" i="29"/>
  <c r="L39" i="29"/>
  <c r="K40" i="29"/>
  <c r="L40" i="29"/>
  <c r="K41" i="29"/>
  <c r="L41" i="29"/>
  <c r="K42" i="29"/>
  <c r="L42" i="29"/>
  <c r="K43" i="29"/>
  <c r="L43" i="29"/>
  <c r="K44" i="29"/>
  <c r="L44" i="29"/>
  <c r="K45" i="29"/>
  <c r="L45" i="29"/>
  <c r="K46" i="29"/>
  <c r="L46" i="29"/>
  <c r="K47" i="29"/>
  <c r="L47" i="29"/>
  <c r="K48" i="29"/>
  <c r="L48" i="29"/>
  <c r="K49" i="29"/>
  <c r="L49" i="29"/>
  <c r="K50" i="29"/>
  <c r="L50" i="29"/>
  <c r="K51" i="29"/>
  <c r="L51" i="29"/>
  <c r="K52" i="29"/>
  <c r="L52" i="29"/>
  <c r="K53" i="29"/>
  <c r="L53" i="29"/>
  <c r="K54" i="29"/>
  <c r="L54" i="29"/>
  <c r="K55" i="29"/>
  <c r="L55" i="29"/>
  <c r="K56" i="29"/>
  <c r="L56" i="29"/>
  <c r="K57" i="29"/>
  <c r="L57" i="29"/>
  <c r="K58" i="29"/>
  <c r="L58" i="29"/>
  <c r="K59" i="29"/>
  <c r="L59" i="29"/>
  <c r="K60" i="29"/>
  <c r="L60" i="29"/>
  <c r="K61" i="29"/>
  <c r="L61" i="29"/>
  <c r="K62" i="29"/>
  <c r="L62" i="29"/>
  <c r="K63" i="29"/>
  <c r="L63" i="29"/>
  <c r="K64" i="29"/>
  <c r="L64" i="29"/>
  <c r="K65" i="29"/>
  <c r="L65" i="29"/>
  <c r="K66" i="29"/>
  <c r="L66" i="29"/>
  <c r="K67" i="29"/>
  <c r="L67" i="29"/>
  <c r="K68" i="29"/>
  <c r="L68" i="29"/>
  <c r="K69" i="29"/>
  <c r="L69" i="29"/>
  <c r="K70" i="29"/>
  <c r="L70" i="29"/>
  <c r="K71" i="29"/>
  <c r="L71" i="29"/>
  <c r="K72" i="29"/>
  <c r="L72" i="29"/>
  <c r="K73" i="29"/>
  <c r="L73" i="29"/>
  <c r="K74" i="29"/>
  <c r="L74" i="29"/>
  <c r="K75" i="29"/>
  <c r="L75" i="29"/>
  <c r="K76" i="29"/>
  <c r="L76" i="29"/>
  <c r="K77" i="29"/>
  <c r="L77" i="29"/>
  <c r="K78" i="29"/>
  <c r="L78" i="29"/>
  <c r="K79" i="29"/>
  <c r="L79" i="29"/>
  <c r="K80" i="29"/>
  <c r="L80" i="29"/>
  <c r="K81" i="29"/>
  <c r="L81" i="29"/>
  <c r="K82" i="29"/>
  <c r="L82" i="29"/>
  <c r="K83" i="29"/>
  <c r="L83" i="29"/>
  <c r="K84" i="29"/>
  <c r="L84" i="29"/>
  <c r="K85" i="29"/>
  <c r="L85" i="29"/>
  <c r="K86" i="29"/>
  <c r="L86" i="29"/>
  <c r="K87" i="29"/>
  <c r="L87" i="29"/>
  <c r="K88" i="29"/>
  <c r="L88" i="29"/>
  <c r="K89" i="29"/>
  <c r="L89" i="29"/>
  <c r="K90" i="29"/>
  <c r="L90" i="29"/>
  <c r="K91" i="29"/>
  <c r="L91" i="29"/>
  <c r="K92" i="29"/>
  <c r="L92" i="29"/>
  <c r="K3" i="25"/>
  <c r="L3" i="25"/>
  <c r="K4" i="25"/>
  <c r="L4" i="25"/>
  <c r="K5" i="25"/>
  <c r="L5" i="25"/>
  <c r="K6" i="25"/>
  <c r="L6" i="25"/>
  <c r="K7" i="25"/>
  <c r="L7" i="25"/>
  <c r="K8" i="25"/>
  <c r="L8" i="25"/>
  <c r="K9" i="25"/>
  <c r="L9" i="25"/>
  <c r="K10" i="25"/>
  <c r="L10" i="25"/>
  <c r="K11" i="25"/>
  <c r="L11" i="25"/>
  <c r="K12" i="25"/>
  <c r="L12" i="25"/>
  <c r="K13" i="25"/>
  <c r="L13" i="25"/>
  <c r="K14" i="25"/>
  <c r="L14" i="25"/>
  <c r="K15" i="25"/>
  <c r="L15" i="25"/>
  <c r="K16" i="25"/>
  <c r="L16" i="25"/>
  <c r="K17" i="25"/>
  <c r="L17" i="25"/>
  <c r="K18" i="25"/>
  <c r="L18" i="25"/>
  <c r="K19" i="25"/>
  <c r="L19" i="25"/>
  <c r="K20" i="25"/>
  <c r="L20" i="25"/>
  <c r="K21" i="25"/>
  <c r="L21" i="25"/>
  <c r="K22" i="25"/>
  <c r="L22" i="25"/>
  <c r="K24" i="25"/>
  <c r="L24" i="25"/>
  <c r="K23" i="25"/>
  <c r="L23" i="25"/>
  <c r="K25" i="25"/>
  <c r="L25" i="25"/>
  <c r="K26" i="25"/>
  <c r="L26" i="25"/>
  <c r="K27" i="25"/>
  <c r="L27" i="25"/>
  <c r="K28" i="25"/>
  <c r="L28" i="25"/>
  <c r="K29" i="25"/>
  <c r="L29" i="25"/>
  <c r="K30" i="25"/>
  <c r="L30" i="25"/>
  <c r="K35" i="25"/>
  <c r="L35" i="25"/>
  <c r="K32" i="25"/>
  <c r="L32" i="25"/>
  <c r="K33" i="25"/>
  <c r="L33" i="25"/>
  <c r="K34" i="25"/>
  <c r="L34" i="25"/>
  <c r="K36" i="25"/>
  <c r="L36" i="25"/>
  <c r="K31" i="25"/>
  <c r="L31" i="25"/>
  <c r="K37" i="25"/>
  <c r="L37" i="25"/>
  <c r="K38" i="25"/>
  <c r="L38" i="25"/>
  <c r="K39" i="25"/>
  <c r="L39" i="25"/>
  <c r="K40" i="25"/>
  <c r="L40" i="25"/>
  <c r="K41" i="25"/>
  <c r="L41" i="25"/>
  <c r="K42" i="25"/>
  <c r="L42" i="25"/>
  <c r="K43" i="25"/>
  <c r="L43" i="25"/>
  <c r="K44" i="25"/>
  <c r="L44" i="25"/>
  <c r="K45" i="25"/>
  <c r="L45" i="25"/>
  <c r="K46" i="25"/>
  <c r="L46" i="25"/>
  <c r="K47" i="25"/>
  <c r="L47" i="25"/>
  <c r="K48" i="25"/>
  <c r="L48" i="25"/>
  <c r="K49" i="25"/>
  <c r="L49" i="25"/>
  <c r="K2" i="28"/>
  <c r="K75" i="32"/>
  <c r="Q47" i="12"/>
  <c r="A130" i="12"/>
  <c r="H800" i="3"/>
  <c r="I800" i="3" s="1"/>
  <c r="E800" i="3"/>
  <c r="AO56" i="12"/>
  <c r="AO57" i="12"/>
  <c r="AO58" i="12"/>
  <c r="AG52" i="12"/>
  <c r="Q46" i="12"/>
  <c r="I147" i="12"/>
  <c r="I148" i="12"/>
  <c r="A129" i="12"/>
  <c r="H520" i="3"/>
  <c r="I520" i="3"/>
  <c r="H488" i="3"/>
  <c r="I488" i="3"/>
  <c r="H487" i="3"/>
  <c r="I487" i="3"/>
  <c r="E520" i="3"/>
  <c r="E488" i="3"/>
  <c r="E487" i="3"/>
  <c r="I146" i="12"/>
  <c r="A128" i="12"/>
  <c r="K2" i="34"/>
  <c r="L2" i="34"/>
  <c r="A127" i="12"/>
  <c r="AG51" i="12"/>
  <c r="BE35" i="12"/>
  <c r="AG50" i="12"/>
  <c r="Y65" i="12"/>
  <c r="I144" i="12"/>
  <c r="I145" i="12"/>
  <c r="A124" i="12"/>
  <c r="A125" i="12"/>
  <c r="A126" i="12"/>
  <c r="Q44" i="12"/>
  <c r="Q45" i="12"/>
  <c r="H73" i="3"/>
  <c r="I73" i="3" s="1"/>
  <c r="H282" i="3"/>
  <c r="I282" i="3" s="1"/>
  <c r="H372" i="3"/>
  <c r="I372" i="3" s="1"/>
  <c r="H763" i="3"/>
  <c r="I763" i="3"/>
  <c r="H834" i="3"/>
  <c r="I834" i="3" s="1"/>
  <c r="E73" i="3"/>
  <c r="E282" i="3"/>
  <c r="E372" i="3"/>
  <c r="E763" i="3"/>
  <c r="E834" i="3"/>
  <c r="BE33" i="12"/>
  <c r="BE34" i="12"/>
  <c r="AO54" i="12"/>
  <c r="AO55" i="12"/>
  <c r="AG49" i="12"/>
  <c r="Y63" i="12"/>
  <c r="Y64" i="12"/>
  <c r="Q42" i="12"/>
  <c r="Q43" i="12"/>
  <c r="I137" i="12"/>
  <c r="I138" i="12"/>
  <c r="I139" i="12"/>
  <c r="I140" i="12"/>
  <c r="I141" i="12"/>
  <c r="I142" i="12"/>
  <c r="I143" i="12"/>
  <c r="A120" i="12"/>
  <c r="A121" i="12"/>
  <c r="A122" i="12"/>
  <c r="A123" i="12"/>
  <c r="H390" i="3"/>
  <c r="I390" i="3"/>
  <c r="E390" i="3"/>
  <c r="H870" i="3"/>
  <c r="I870" i="3" s="1"/>
  <c r="E870" i="3"/>
  <c r="H874" i="3"/>
  <c r="I874" i="3"/>
  <c r="E874" i="3"/>
  <c r="H189" i="3"/>
  <c r="I189" i="3" s="1"/>
  <c r="E189" i="3"/>
  <c r="H712" i="3"/>
  <c r="I712" i="3" s="1"/>
  <c r="E712" i="3"/>
  <c r="H246" i="3"/>
  <c r="I246" i="3"/>
  <c r="E246" i="3"/>
  <c r="K2" i="24"/>
  <c r="K2" i="33"/>
  <c r="K2" i="31"/>
  <c r="K2" i="30"/>
  <c r="K2" i="29"/>
  <c r="K2" i="27"/>
  <c r="K2" i="25"/>
  <c r="K2" i="7"/>
  <c r="K2" i="8"/>
  <c r="BM16" i="12"/>
  <c r="A96" i="15"/>
  <c r="BE32" i="12"/>
  <c r="AW32" i="12"/>
  <c r="AW33" i="12"/>
  <c r="AO51" i="12"/>
  <c r="AO52" i="12"/>
  <c r="AO53" i="12"/>
  <c r="AG46" i="12"/>
  <c r="AG47" i="12"/>
  <c r="AG48" i="12"/>
  <c r="Y62" i="12"/>
  <c r="Q40" i="12"/>
  <c r="Q41" i="12"/>
  <c r="I133" i="12"/>
  <c r="I134" i="12"/>
  <c r="I135" i="12"/>
  <c r="I136" i="12"/>
  <c r="A112" i="12"/>
  <c r="A113" i="12"/>
  <c r="A114" i="12"/>
  <c r="A115" i="12"/>
  <c r="A116" i="12"/>
  <c r="A117" i="12"/>
  <c r="A118" i="12"/>
  <c r="A119" i="12"/>
  <c r="H447" i="3"/>
  <c r="I447" i="3" s="1"/>
  <c r="E447" i="3"/>
  <c r="BE31" i="12"/>
  <c r="AO50" i="12"/>
  <c r="AG45" i="12"/>
  <c r="I131" i="12"/>
  <c r="I132" i="12"/>
  <c r="F9" i="15"/>
  <c r="L87" i="15"/>
  <c r="M87" i="15"/>
  <c r="N87" i="15"/>
  <c r="O87" i="15"/>
  <c r="K87" i="15"/>
  <c r="J87" i="15"/>
  <c r="BU7" i="12"/>
  <c r="I87" i="15"/>
  <c r="C88" i="15"/>
  <c r="D88" i="15"/>
  <c r="E88" i="15"/>
  <c r="F88" i="15"/>
  <c r="G88" i="15"/>
  <c r="C89" i="15"/>
  <c r="D89" i="15"/>
  <c r="E89" i="15"/>
  <c r="F89" i="15"/>
  <c r="G89" i="15"/>
  <c r="D87" i="15"/>
  <c r="E87" i="15"/>
  <c r="F87" i="15"/>
  <c r="G87" i="15"/>
  <c r="C87" i="15"/>
  <c r="B88" i="15"/>
  <c r="B89" i="15"/>
  <c r="B87" i="15"/>
  <c r="BM8" i="12"/>
  <c r="A88" i="15"/>
  <c r="BM9" i="12"/>
  <c r="A89" i="15" s="1"/>
  <c r="BM10" i="12"/>
  <c r="A90" i="15" s="1"/>
  <c r="BM11" i="12"/>
  <c r="A91" i="15" s="1"/>
  <c r="BM12" i="12"/>
  <c r="A92" i="15" s="1"/>
  <c r="BM13" i="12"/>
  <c r="A93" i="15" s="1"/>
  <c r="BM14" i="12"/>
  <c r="A94" i="15" s="1"/>
  <c r="BM15" i="12"/>
  <c r="A95" i="15" s="1"/>
  <c r="BM7" i="12"/>
  <c r="A87" i="15" s="1"/>
  <c r="K74" i="15"/>
  <c r="L74" i="15"/>
  <c r="M74" i="15"/>
  <c r="N74" i="15"/>
  <c r="O74" i="15"/>
  <c r="K75" i="15"/>
  <c r="L75" i="15"/>
  <c r="M75" i="15"/>
  <c r="N75" i="15"/>
  <c r="O75" i="15"/>
  <c r="K76" i="15"/>
  <c r="L76" i="15"/>
  <c r="M76" i="15"/>
  <c r="N76" i="15"/>
  <c r="O76" i="15"/>
  <c r="K77" i="15"/>
  <c r="L77" i="15"/>
  <c r="M77" i="15"/>
  <c r="N77" i="15"/>
  <c r="O77" i="15"/>
  <c r="K78" i="15"/>
  <c r="L78" i="15"/>
  <c r="M78" i="15"/>
  <c r="N78" i="15"/>
  <c r="O78" i="15"/>
  <c r="K79" i="15"/>
  <c r="L79" i="15"/>
  <c r="M79" i="15"/>
  <c r="N79" i="15"/>
  <c r="O79" i="15"/>
  <c r="K80" i="15"/>
  <c r="L80" i="15"/>
  <c r="M80" i="15"/>
  <c r="N80" i="15"/>
  <c r="O80" i="15"/>
  <c r="K81" i="15"/>
  <c r="L81" i="15"/>
  <c r="M81" i="15"/>
  <c r="N81" i="15"/>
  <c r="O81" i="15"/>
  <c r="K82" i="15"/>
  <c r="L82" i="15"/>
  <c r="M82" i="15"/>
  <c r="N82" i="15"/>
  <c r="O82" i="15"/>
  <c r="L73" i="15"/>
  <c r="M73" i="15"/>
  <c r="N73" i="15"/>
  <c r="O73" i="15"/>
  <c r="K73" i="15"/>
  <c r="J74" i="15"/>
  <c r="J75" i="15"/>
  <c r="J76" i="15"/>
  <c r="J77" i="15"/>
  <c r="J78" i="15"/>
  <c r="J79" i="15"/>
  <c r="J80" i="15"/>
  <c r="J81" i="15"/>
  <c r="J82" i="15"/>
  <c r="J73" i="15"/>
  <c r="BE8" i="12"/>
  <c r="I74" i="15" s="1"/>
  <c r="BE9" i="12"/>
  <c r="I75" i="15" s="1"/>
  <c r="BE10" i="12"/>
  <c r="I76" i="15" s="1"/>
  <c r="BE11" i="12"/>
  <c r="I77" i="15" s="1"/>
  <c r="BE12" i="12"/>
  <c r="I78" i="15" s="1"/>
  <c r="BE13" i="12"/>
  <c r="I79" i="15" s="1"/>
  <c r="BE14" i="12"/>
  <c r="I80" i="15" s="1"/>
  <c r="BE15" i="12"/>
  <c r="I81" i="15" s="1"/>
  <c r="BE16" i="12"/>
  <c r="I82" i="15" s="1"/>
  <c r="BE7" i="12"/>
  <c r="I73" i="15" s="1"/>
  <c r="C74" i="15"/>
  <c r="D74" i="15"/>
  <c r="E74" i="15"/>
  <c r="F74" i="15"/>
  <c r="G74" i="15"/>
  <c r="C75" i="15"/>
  <c r="D75" i="15"/>
  <c r="E75" i="15"/>
  <c r="F75" i="15"/>
  <c r="G75" i="15"/>
  <c r="C76" i="15"/>
  <c r="D76" i="15"/>
  <c r="E76" i="15"/>
  <c r="F76" i="15"/>
  <c r="G76" i="15"/>
  <c r="C77" i="15"/>
  <c r="D77" i="15"/>
  <c r="E77" i="15"/>
  <c r="F77" i="15"/>
  <c r="G77" i="15"/>
  <c r="C78" i="15"/>
  <c r="D78" i="15"/>
  <c r="E78" i="15"/>
  <c r="F78" i="15"/>
  <c r="G78" i="15"/>
  <c r="C79" i="15"/>
  <c r="D79" i="15"/>
  <c r="E79" i="15"/>
  <c r="F79" i="15"/>
  <c r="G79" i="15"/>
  <c r="C80" i="15"/>
  <c r="D80" i="15"/>
  <c r="E80" i="15"/>
  <c r="F80" i="15"/>
  <c r="G80" i="15"/>
  <c r="C81" i="15"/>
  <c r="D81" i="15"/>
  <c r="E81" i="15"/>
  <c r="F81" i="15"/>
  <c r="G81" i="15"/>
  <c r="C82" i="15"/>
  <c r="D82" i="15"/>
  <c r="E82" i="15"/>
  <c r="F82" i="15"/>
  <c r="G82" i="15"/>
  <c r="D73" i="15"/>
  <c r="E73" i="15"/>
  <c r="F73" i="15"/>
  <c r="G73" i="15"/>
  <c r="C73" i="15"/>
  <c r="B74" i="15"/>
  <c r="B75" i="15"/>
  <c r="B76" i="15"/>
  <c r="B77" i="15"/>
  <c r="B78" i="15"/>
  <c r="B79" i="15"/>
  <c r="B80" i="15"/>
  <c r="B81" i="15"/>
  <c r="B82" i="15"/>
  <c r="B73" i="15"/>
  <c r="AW8" i="12"/>
  <c r="A74" i="15" s="1"/>
  <c r="AW9" i="12"/>
  <c r="A75" i="15" s="1"/>
  <c r="AW10" i="12"/>
  <c r="A76" i="15" s="1"/>
  <c r="AW11" i="12"/>
  <c r="A77" i="15" s="1"/>
  <c r="AW12" i="12"/>
  <c r="A78" i="15" s="1"/>
  <c r="AW13" i="12"/>
  <c r="A79" i="15" s="1"/>
  <c r="AW14" i="12"/>
  <c r="A80" i="15" s="1"/>
  <c r="AW15" i="12"/>
  <c r="A81" i="15" s="1"/>
  <c r="AW16" i="12"/>
  <c r="A82" i="15" s="1"/>
  <c r="AW7" i="12"/>
  <c r="A73" i="15" s="1"/>
  <c r="K60" i="15"/>
  <c r="L60" i="15"/>
  <c r="M60" i="15"/>
  <c r="N60" i="15"/>
  <c r="O60" i="15"/>
  <c r="K61" i="15"/>
  <c r="L61" i="15"/>
  <c r="M61" i="15"/>
  <c r="N61" i="15"/>
  <c r="O61" i="15"/>
  <c r="K62" i="15"/>
  <c r="L62" i="15"/>
  <c r="M62" i="15"/>
  <c r="N62" i="15"/>
  <c r="O62" i="15"/>
  <c r="K63" i="15"/>
  <c r="L63" i="15"/>
  <c r="M63" i="15"/>
  <c r="N63" i="15"/>
  <c r="O63" i="15"/>
  <c r="K64" i="15"/>
  <c r="L64" i="15"/>
  <c r="M64" i="15"/>
  <c r="N64" i="15"/>
  <c r="O64" i="15"/>
  <c r="K65" i="15"/>
  <c r="L65" i="15"/>
  <c r="M65" i="15"/>
  <c r="N65" i="15"/>
  <c r="O65" i="15"/>
  <c r="K66" i="15"/>
  <c r="L66" i="15"/>
  <c r="M66" i="15"/>
  <c r="N66" i="15"/>
  <c r="O66" i="15"/>
  <c r="K67" i="15"/>
  <c r="L67" i="15"/>
  <c r="M67" i="15"/>
  <c r="N67" i="15"/>
  <c r="O67" i="15"/>
  <c r="K68" i="15"/>
  <c r="L68" i="15"/>
  <c r="M68" i="15"/>
  <c r="N68" i="15"/>
  <c r="O68" i="15"/>
  <c r="L59" i="15"/>
  <c r="M59" i="15"/>
  <c r="N59" i="15"/>
  <c r="O59" i="15"/>
  <c r="K59" i="15"/>
  <c r="J60" i="15"/>
  <c r="J61" i="15"/>
  <c r="J62" i="15"/>
  <c r="J63" i="15"/>
  <c r="J64" i="15"/>
  <c r="J65" i="15"/>
  <c r="J66" i="15"/>
  <c r="J67" i="15"/>
  <c r="J68" i="15"/>
  <c r="J59" i="15"/>
  <c r="AO8" i="12"/>
  <c r="I60" i="15" s="1"/>
  <c r="AO9" i="12"/>
  <c r="I61" i="15" s="1"/>
  <c r="AO10" i="12"/>
  <c r="I62" i="15" s="1"/>
  <c r="AO11" i="12"/>
  <c r="I63" i="15" s="1"/>
  <c r="AO12" i="12"/>
  <c r="I64" i="15" s="1"/>
  <c r="AO13" i="12"/>
  <c r="I65" i="15" s="1"/>
  <c r="AO14" i="12"/>
  <c r="I66" i="15" s="1"/>
  <c r="AO15" i="12"/>
  <c r="I67" i="15" s="1"/>
  <c r="AO16" i="12"/>
  <c r="I68" i="15" s="1"/>
  <c r="AO7" i="12"/>
  <c r="I59" i="15" s="1"/>
  <c r="C60" i="15"/>
  <c r="D60" i="15"/>
  <c r="E60" i="15"/>
  <c r="F60" i="15"/>
  <c r="G60" i="15"/>
  <c r="C61" i="15"/>
  <c r="D61" i="15"/>
  <c r="E61" i="15"/>
  <c r="F61" i="15"/>
  <c r="G61" i="15"/>
  <c r="C62" i="15"/>
  <c r="D62" i="15"/>
  <c r="E62" i="15"/>
  <c r="F62" i="15"/>
  <c r="G62" i="15"/>
  <c r="C63" i="15"/>
  <c r="D63" i="15"/>
  <c r="E63" i="15"/>
  <c r="F63" i="15"/>
  <c r="G63" i="15"/>
  <c r="C64" i="15"/>
  <c r="D64" i="15"/>
  <c r="E64" i="15"/>
  <c r="F64" i="15"/>
  <c r="G64" i="15"/>
  <c r="C65" i="15"/>
  <c r="D65" i="15"/>
  <c r="E65" i="15"/>
  <c r="F65" i="15"/>
  <c r="G65" i="15"/>
  <c r="C66" i="15"/>
  <c r="D66" i="15"/>
  <c r="E66" i="15"/>
  <c r="F66" i="15"/>
  <c r="G66" i="15"/>
  <c r="C67" i="15"/>
  <c r="D67" i="15"/>
  <c r="E67" i="15"/>
  <c r="F67" i="15"/>
  <c r="G67" i="15"/>
  <c r="C68" i="15"/>
  <c r="D68" i="15"/>
  <c r="E68" i="15"/>
  <c r="F68" i="15"/>
  <c r="G68" i="15"/>
  <c r="D59" i="15"/>
  <c r="E59" i="15"/>
  <c r="F59" i="15"/>
  <c r="G59" i="15"/>
  <c r="C59" i="15"/>
  <c r="B60" i="15"/>
  <c r="B61" i="15"/>
  <c r="B62" i="15"/>
  <c r="B63" i="15"/>
  <c r="B64" i="15"/>
  <c r="B65" i="15"/>
  <c r="B66" i="15"/>
  <c r="B67" i="15"/>
  <c r="B68" i="15"/>
  <c r="B59" i="15"/>
  <c r="AG8" i="12"/>
  <c r="A60" i="15" s="1"/>
  <c r="AG9" i="12"/>
  <c r="A61" i="15" s="1"/>
  <c r="AG10" i="12"/>
  <c r="A62" i="15" s="1"/>
  <c r="AG11" i="12"/>
  <c r="A63" i="15" s="1"/>
  <c r="AG12" i="12"/>
  <c r="A64" i="15" s="1"/>
  <c r="AG13" i="12"/>
  <c r="A65" i="15" s="1"/>
  <c r="AG14" i="12"/>
  <c r="A66" i="15" s="1"/>
  <c r="AG15" i="12"/>
  <c r="A67" i="15" s="1"/>
  <c r="AG16" i="12"/>
  <c r="A68" i="15" s="1"/>
  <c r="AG7" i="12"/>
  <c r="A59" i="15" s="1"/>
  <c r="K46" i="15"/>
  <c r="L46" i="15"/>
  <c r="M46" i="15"/>
  <c r="N46" i="15"/>
  <c r="O46" i="15"/>
  <c r="K47" i="15"/>
  <c r="L47" i="15"/>
  <c r="M47" i="15"/>
  <c r="N47" i="15"/>
  <c r="O47" i="15"/>
  <c r="K48" i="15"/>
  <c r="L48" i="15"/>
  <c r="M48" i="15"/>
  <c r="N48" i="15"/>
  <c r="O48" i="15"/>
  <c r="K49" i="15"/>
  <c r="L49" i="15"/>
  <c r="M49" i="15"/>
  <c r="N49" i="15"/>
  <c r="O49" i="15"/>
  <c r="K50" i="15"/>
  <c r="L50" i="15"/>
  <c r="M50" i="15"/>
  <c r="N50" i="15"/>
  <c r="O50" i="15"/>
  <c r="K51" i="15"/>
  <c r="L51" i="15"/>
  <c r="M51" i="15"/>
  <c r="N51" i="15"/>
  <c r="O51" i="15"/>
  <c r="K52" i="15"/>
  <c r="L52" i="15"/>
  <c r="M52" i="15"/>
  <c r="N52" i="15"/>
  <c r="O52" i="15"/>
  <c r="K53" i="15"/>
  <c r="L53" i="15"/>
  <c r="M53" i="15"/>
  <c r="N53" i="15"/>
  <c r="O53" i="15"/>
  <c r="K54" i="15"/>
  <c r="L54" i="15"/>
  <c r="M54" i="15"/>
  <c r="N54" i="15"/>
  <c r="O54" i="15"/>
  <c r="L45" i="15"/>
  <c r="M45" i="15"/>
  <c r="N45" i="15"/>
  <c r="O45" i="15"/>
  <c r="K45" i="15"/>
  <c r="J46" i="15"/>
  <c r="J47" i="15"/>
  <c r="J48" i="15"/>
  <c r="J49" i="15"/>
  <c r="J50" i="15"/>
  <c r="J51" i="15"/>
  <c r="J52" i="15"/>
  <c r="J53" i="15"/>
  <c r="J54" i="15"/>
  <c r="J45" i="15"/>
  <c r="Y8" i="12"/>
  <c r="I46" i="15" s="1"/>
  <c r="Y9" i="12"/>
  <c r="I47" i="15" s="1"/>
  <c r="Y10" i="12"/>
  <c r="I48" i="15" s="1"/>
  <c r="Y11" i="12"/>
  <c r="I49" i="15" s="1"/>
  <c r="Y12" i="12"/>
  <c r="I50" i="15" s="1"/>
  <c r="Y13" i="12"/>
  <c r="I51" i="15" s="1"/>
  <c r="Y14" i="12"/>
  <c r="I52" i="15" s="1"/>
  <c r="Y15" i="12"/>
  <c r="I53" i="15" s="1"/>
  <c r="Y16" i="12"/>
  <c r="I54" i="15" s="1"/>
  <c r="Y7" i="12"/>
  <c r="I45" i="15" s="1"/>
  <c r="C46" i="15"/>
  <c r="D46" i="15"/>
  <c r="E46" i="15"/>
  <c r="F46" i="15"/>
  <c r="G46" i="15"/>
  <c r="C47" i="15"/>
  <c r="D47" i="15"/>
  <c r="E47" i="15"/>
  <c r="F47" i="15"/>
  <c r="G47" i="15"/>
  <c r="C48" i="15"/>
  <c r="D48" i="15"/>
  <c r="E48" i="15"/>
  <c r="F48" i="15"/>
  <c r="G48" i="15"/>
  <c r="C49" i="15"/>
  <c r="D49" i="15"/>
  <c r="E49" i="15"/>
  <c r="F49" i="15"/>
  <c r="G49" i="15"/>
  <c r="C50" i="15"/>
  <c r="D50" i="15"/>
  <c r="E50" i="15"/>
  <c r="F50" i="15"/>
  <c r="G50" i="15"/>
  <c r="C51" i="15"/>
  <c r="D51" i="15"/>
  <c r="E51" i="15"/>
  <c r="F51" i="15"/>
  <c r="G51" i="15"/>
  <c r="C52" i="15"/>
  <c r="D52" i="15"/>
  <c r="E52" i="15"/>
  <c r="F52" i="15"/>
  <c r="G52" i="15"/>
  <c r="C53" i="15"/>
  <c r="D53" i="15"/>
  <c r="E53" i="15"/>
  <c r="F53" i="15"/>
  <c r="G53" i="15"/>
  <c r="C54" i="15"/>
  <c r="D54" i="15"/>
  <c r="E54" i="15"/>
  <c r="F54" i="15"/>
  <c r="G54" i="15"/>
  <c r="D45" i="15"/>
  <c r="E45" i="15"/>
  <c r="F45" i="15"/>
  <c r="G45" i="15"/>
  <c r="C45" i="15"/>
  <c r="B46" i="15"/>
  <c r="B47" i="15"/>
  <c r="B48" i="15"/>
  <c r="B49" i="15"/>
  <c r="B50" i="15"/>
  <c r="B51" i="15"/>
  <c r="B52" i="15"/>
  <c r="B53" i="15"/>
  <c r="B54" i="15"/>
  <c r="B45" i="15"/>
  <c r="Q8" i="12"/>
  <c r="A46" i="15" s="1"/>
  <c r="Q9" i="12"/>
  <c r="A47" i="15" s="1"/>
  <c r="Q10" i="12"/>
  <c r="A48" i="15" s="1"/>
  <c r="Q11" i="12"/>
  <c r="A49" i="15" s="1"/>
  <c r="Q12" i="12"/>
  <c r="A50" i="15" s="1"/>
  <c r="Q13" i="12"/>
  <c r="A51" i="15" s="1"/>
  <c r="Q14" i="12"/>
  <c r="A52" i="15" s="1"/>
  <c r="Q15" i="12"/>
  <c r="A53" i="15" s="1"/>
  <c r="Q16" i="12"/>
  <c r="A54" i="15" s="1"/>
  <c r="Q7" i="12"/>
  <c r="A45" i="15" s="1"/>
  <c r="I18" i="12"/>
  <c r="I18" i="15" s="1"/>
  <c r="J18" i="15"/>
  <c r="K18" i="15"/>
  <c r="L18" i="15"/>
  <c r="M18" i="15"/>
  <c r="N18" i="15"/>
  <c r="O18" i="15"/>
  <c r="I19" i="12"/>
  <c r="I19" i="15" s="1"/>
  <c r="J19" i="15"/>
  <c r="K19" i="15"/>
  <c r="L19" i="15"/>
  <c r="M19" i="15"/>
  <c r="N19" i="15"/>
  <c r="O19" i="15"/>
  <c r="I20" i="12"/>
  <c r="I20" i="15" s="1"/>
  <c r="J20" i="15"/>
  <c r="K20" i="15"/>
  <c r="L20" i="15"/>
  <c r="M20" i="15"/>
  <c r="N20" i="15"/>
  <c r="O20" i="15"/>
  <c r="I21" i="12"/>
  <c r="I21" i="15" s="1"/>
  <c r="J21" i="15"/>
  <c r="K21" i="15"/>
  <c r="L21" i="15"/>
  <c r="M21" i="15"/>
  <c r="N21" i="15"/>
  <c r="O21" i="15"/>
  <c r="I22" i="12"/>
  <c r="I22" i="15" s="1"/>
  <c r="J22" i="15"/>
  <c r="K22" i="15"/>
  <c r="L22" i="15"/>
  <c r="M22" i="15"/>
  <c r="N22" i="15"/>
  <c r="O22" i="15"/>
  <c r="I23" i="12"/>
  <c r="I23" i="15" s="1"/>
  <c r="J23" i="15"/>
  <c r="K23" i="15"/>
  <c r="L23" i="15"/>
  <c r="M23" i="15"/>
  <c r="N23" i="15"/>
  <c r="O23" i="15"/>
  <c r="I24" i="12"/>
  <c r="I24" i="15" s="1"/>
  <c r="J24" i="15"/>
  <c r="K24" i="15"/>
  <c r="L24" i="15"/>
  <c r="M24" i="15"/>
  <c r="N24" i="15"/>
  <c r="O24" i="15"/>
  <c r="I25" i="12"/>
  <c r="I25" i="15" s="1"/>
  <c r="J25" i="15"/>
  <c r="K25" i="15"/>
  <c r="L25" i="15"/>
  <c r="M25" i="15"/>
  <c r="N25" i="15"/>
  <c r="O25" i="15"/>
  <c r="I26" i="12"/>
  <c r="I26" i="15" s="1"/>
  <c r="J26" i="15"/>
  <c r="K26" i="15"/>
  <c r="L26" i="15"/>
  <c r="M26" i="15"/>
  <c r="N26" i="15"/>
  <c r="O26" i="15"/>
  <c r="I16" i="12"/>
  <c r="I16" i="15" s="1"/>
  <c r="J16" i="15"/>
  <c r="K16" i="15"/>
  <c r="L16" i="15"/>
  <c r="M16" i="15"/>
  <c r="N16" i="15"/>
  <c r="O16" i="15"/>
  <c r="I17" i="12"/>
  <c r="I17" i="15" s="1"/>
  <c r="J17" i="15"/>
  <c r="K17" i="15"/>
  <c r="L17" i="15"/>
  <c r="M17" i="15"/>
  <c r="N17" i="15"/>
  <c r="O17" i="15"/>
  <c r="I8" i="12"/>
  <c r="I8" i="15" s="1"/>
  <c r="J8" i="15"/>
  <c r="K8" i="15"/>
  <c r="L8" i="15"/>
  <c r="M8" i="15"/>
  <c r="N8" i="15"/>
  <c r="O8" i="15"/>
  <c r="I9" i="12"/>
  <c r="I9" i="15" s="1"/>
  <c r="J9" i="15"/>
  <c r="K9" i="15"/>
  <c r="L9" i="15"/>
  <c r="M9" i="15"/>
  <c r="N9" i="15"/>
  <c r="O9" i="15"/>
  <c r="I10" i="12"/>
  <c r="I10" i="15" s="1"/>
  <c r="J10" i="15"/>
  <c r="K10" i="15"/>
  <c r="L10" i="15"/>
  <c r="M10" i="15"/>
  <c r="N10" i="15"/>
  <c r="O10" i="15"/>
  <c r="I11" i="12"/>
  <c r="I11" i="15" s="1"/>
  <c r="J11" i="15"/>
  <c r="K11" i="15"/>
  <c r="L11" i="15"/>
  <c r="M11" i="15"/>
  <c r="N11" i="15"/>
  <c r="O11" i="15"/>
  <c r="I12" i="12"/>
  <c r="I12" i="15" s="1"/>
  <c r="J12" i="15"/>
  <c r="K12" i="15"/>
  <c r="L12" i="15"/>
  <c r="M12" i="15"/>
  <c r="N12" i="15"/>
  <c r="O12" i="15"/>
  <c r="I13" i="12"/>
  <c r="I13" i="15" s="1"/>
  <c r="J13" i="15"/>
  <c r="K13" i="15"/>
  <c r="L13" i="15"/>
  <c r="M13" i="15"/>
  <c r="N13" i="15"/>
  <c r="O13" i="15"/>
  <c r="I14" i="12"/>
  <c r="I14" i="15" s="1"/>
  <c r="J14" i="15"/>
  <c r="K14" i="15"/>
  <c r="L14" i="15"/>
  <c r="M14" i="15"/>
  <c r="N14" i="15"/>
  <c r="O14" i="15"/>
  <c r="I15" i="12"/>
  <c r="I15" i="15" s="1"/>
  <c r="J15" i="15"/>
  <c r="K15" i="15"/>
  <c r="L15" i="15"/>
  <c r="M15" i="15"/>
  <c r="N15" i="15"/>
  <c r="O15" i="15"/>
  <c r="L7" i="15"/>
  <c r="M7" i="15"/>
  <c r="N7" i="15"/>
  <c r="O7" i="15"/>
  <c r="K7" i="15"/>
  <c r="J7" i="15"/>
  <c r="B31" i="15" s="1"/>
  <c r="I7" i="12"/>
  <c r="I7" i="15" s="1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D25" i="15"/>
  <c r="E25" i="15"/>
  <c r="F25" i="15"/>
  <c r="G25" i="15"/>
  <c r="D26" i="15"/>
  <c r="E26" i="15"/>
  <c r="F26" i="15"/>
  <c r="G26" i="15"/>
  <c r="D10" i="15"/>
  <c r="E10" i="15"/>
  <c r="F10" i="15"/>
  <c r="G10" i="15"/>
  <c r="D11" i="15"/>
  <c r="E11" i="15"/>
  <c r="F11" i="15"/>
  <c r="G11" i="15"/>
  <c r="D12" i="15"/>
  <c r="E12" i="15"/>
  <c r="F12" i="15"/>
  <c r="G12" i="15"/>
  <c r="D13" i="15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9" i="15"/>
  <c r="E9" i="15"/>
  <c r="G9" i="15"/>
  <c r="D8" i="15"/>
  <c r="E8" i="15"/>
  <c r="F8" i="15"/>
  <c r="G8" i="15"/>
  <c r="E7" i="15"/>
  <c r="F7" i="15"/>
  <c r="G7" i="15"/>
  <c r="D7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8" i="15"/>
  <c r="C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7" i="15"/>
  <c r="B32" i="15" s="1"/>
  <c r="B40" i="15"/>
  <c r="A10" i="12"/>
  <c r="A10" i="15" s="1"/>
  <c r="A11" i="12"/>
  <c r="A11" i="15" s="1"/>
  <c r="A12" i="12"/>
  <c r="A12" i="15" s="1"/>
  <c r="A13" i="12"/>
  <c r="A13" i="15" s="1"/>
  <c r="A14" i="12"/>
  <c r="A14" i="15" s="1"/>
  <c r="A15" i="12"/>
  <c r="A15" i="15" s="1"/>
  <c r="A16" i="12"/>
  <c r="A16" i="15" s="1"/>
  <c r="A17" i="12"/>
  <c r="A17" i="15" s="1"/>
  <c r="A18" i="12"/>
  <c r="A18" i="15" s="1"/>
  <c r="A19" i="12"/>
  <c r="A19" i="15" s="1"/>
  <c r="A20" i="12"/>
  <c r="A20" i="15" s="1"/>
  <c r="A21" i="12"/>
  <c r="A21" i="15" s="1"/>
  <c r="A22" i="12"/>
  <c r="A22" i="15" s="1"/>
  <c r="A23" i="12"/>
  <c r="A23" i="15" s="1"/>
  <c r="A24" i="12"/>
  <c r="A24" i="15" s="1"/>
  <c r="A25" i="12"/>
  <c r="A25" i="15" s="1"/>
  <c r="A26" i="12"/>
  <c r="A26" i="15" s="1"/>
  <c r="A8" i="12"/>
  <c r="A8" i="15" s="1"/>
  <c r="A9" i="12"/>
  <c r="A9" i="15" s="1"/>
  <c r="A7" i="12"/>
  <c r="A7" i="15" s="1"/>
  <c r="AO49" i="12"/>
  <c r="I130" i="12"/>
  <c r="G6" i="1"/>
  <c r="H6" i="1"/>
  <c r="K6" i="1"/>
  <c r="L6" i="1"/>
  <c r="O6" i="1"/>
  <c r="P6" i="1"/>
  <c r="S6" i="1"/>
  <c r="T6" i="1"/>
  <c r="I6" i="1"/>
  <c r="M6" i="1"/>
  <c r="Q6" i="1"/>
  <c r="U6" i="1"/>
  <c r="H131" i="3"/>
  <c r="I131" i="3"/>
  <c r="H79" i="3"/>
  <c r="I79" i="3"/>
  <c r="H292" i="3"/>
  <c r="I292" i="3"/>
  <c r="H92" i="3"/>
  <c r="I92" i="3"/>
  <c r="H873" i="3"/>
  <c r="I873" i="3"/>
  <c r="H803" i="3"/>
  <c r="I803" i="3"/>
  <c r="H271" i="3"/>
  <c r="I271" i="3"/>
  <c r="H4" i="3"/>
  <c r="I4" i="3"/>
  <c r="H124" i="3"/>
  <c r="I124" i="3"/>
  <c r="H773" i="3"/>
  <c r="I773" i="3"/>
  <c r="H320" i="3"/>
  <c r="I320" i="3"/>
  <c r="H295" i="3"/>
  <c r="I295" i="3"/>
  <c r="H509" i="3"/>
  <c r="I509" i="3"/>
  <c r="H80" i="3"/>
  <c r="I80" i="3"/>
  <c r="H940" i="3"/>
  <c r="I940" i="3"/>
  <c r="H555" i="3"/>
  <c r="I555" i="3"/>
  <c r="H830" i="3"/>
  <c r="I830" i="3"/>
  <c r="H451" i="3"/>
  <c r="I451" i="3"/>
  <c r="H508" i="3"/>
  <c r="I508" i="3"/>
  <c r="H315" i="3"/>
  <c r="I315" i="3"/>
  <c r="H872" i="3"/>
  <c r="I872" i="3"/>
  <c r="E872" i="3"/>
  <c r="E315" i="3"/>
  <c r="E508" i="3"/>
  <c r="E451" i="3"/>
  <c r="E830" i="3"/>
  <c r="E555" i="3"/>
  <c r="E940" i="3"/>
  <c r="E80" i="3"/>
  <c r="E509" i="3"/>
  <c r="E295" i="3"/>
  <c r="E320" i="3"/>
  <c r="E773" i="3"/>
  <c r="E124" i="3"/>
  <c r="E4" i="3"/>
  <c r="D86" i="1" s="1"/>
  <c r="E271" i="3"/>
  <c r="E803" i="3"/>
  <c r="E873" i="3"/>
  <c r="E92" i="3"/>
  <c r="E292" i="3"/>
  <c r="E79" i="3"/>
  <c r="E131" i="3"/>
  <c r="K2" i="26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AW17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O38" i="12"/>
  <c r="AO39" i="12"/>
  <c r="AO40" i="12"/>
  <c r="AO41" i="12"/>
  <c r="AO42" i="12"/>
  <c r="AO43" i="12"/>
  <c r="AO44" i="12"/>
  <c r="AO45" i="12"/>
  <c r="AO46" i="12"/>
  <c r="AO47" i="12"/>
  <c r="AO48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42" i="12"/>
  <c r="Y43" i="12"/>
  <c r="Y44" i="12"/>
  <c r="Y45" i="12"/>
  <c r="Y46" i="12"/>
  <c r="Y47" i="12"/>
  <c r="Y48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17" i="12"/>
  <c r="Y18" i="12"/>
  <c r="Y19" i="12"/>
  <c r="Y20" i="12"/>
  <c r="L2" i="29"/>
  <c r="H561" i="3"/>
  <c r="I561" i="3"/>
  <c r="H495" i="3"/>
  <c r="I495" i="3"/>
  <c r="H592" i="3"/>
  <c r="I592" i="3" s="1"/>
  <c r="H685" i="3"/>
  <c r="I685" i="3" s="1"/>
  <c r="H132" i="3"/>
  <c r="I132" i="3" s="1"/>
  <c r="H371" i="3"/>
  <c r="I371" i="3" s="1"/>
  <c r="H25" i="3"/>
  <c r="I25" i="3" s="1"/>
  <c r="H678" i="3"/>
  <c r="I678" i="3" s="1"/>
  <c r="H120" i="3"/>
  <c r="I120" i="3" s="1"/>
  <c r="H616" i="3"/>
  <c r="I616" i="3" s="1"/>
  <c r="H602" i="3"/>
  <c r="I602" i="3"/>
  <c r="H661" i="3"/>
  <c r="I661" i="3"/>
  <c r="H850" i="3"/>
  <c r="I850" i="3"/>
  <c r="H782" i="3"/>
  <c r="I782" i="3"/>
  <c r="H503" i="3"/>
  <c r="I503" i="3"/>
  <c r="H899" i="3"/>
  <c r="I899" i="3"/>
  <c r="H334" i="3"/>
  <c r="I334" i="3"/>
  <c r="H665" i="3"/>
  <c r="I665" i="3"/>
  <c r="H711" i="3"/>
  <c r="I711" i="3"/>
  <c r="H900" i="3"/>
  <c r="I900" i="3"/>
  <c r="H615" i="3"/>
  <c r="I615" i="3"/>
  <c r="H814" i="3"/>
  <c r="I814" i="3"/>
  <c r="H631" i="3"/>
  <c r="I631" i="3" s="1"/>
  <c r="E631" i="3"/>
  <c r="E814" i="3"/>
  <c r="E615" i="3"/>
  <c r="E900" i="3"/>
  <c r="E711" i="3"/>
  <c r="E665" i="3"/>
  <c r="E334" i="3"/>
  <c r="E899" i="3"/>
  <c r="E503" i="3"/>
  <c r="E782" i="3"/>
  <c r="E850" i="3"/>
  <c r="E661" i="3"/>
  <c r="E602" i="3"/>
  <c r="E616" i="3"/>
  <c r="E120" i="3"/>
  <c r="E678" i="3"/>
  <c r="E25" i="3"/>
  <c r="E371" i="3"/>
  <c r="E132" i="3"/>
  <c r="E685" i="3"/>
  <c r="E592" i="3"/>
  <c r="E495" i="3"/>
  <c r="E561" i="3"/>
  <c r="E768" i="3"/>
  <c r="E546" i="3"/>
  <c r="E5" i="3"/>
  <c r="E6" i="3"/>
  <c r="E9" i="3"/>
  <c r="E11" i="3"/>
  <c r="E13" i="3"/>
  <c r="E15" i="3"/>
  <c r="E17" i="3"/>
  <c r="E20" i="3"/>
  <c r="E22" i="3"/>
  <c r="E26" i="3"/>
  <c r="E28" i="3"/>
  <c r="E29" i="3"/>
  <c r="E30" i="3"/>
  <c r="E33" i="3"/>
  <c r="E34" i="3"/>
  <c r="E36" i="3"/>
  <c r="E39" i="3"/>
  <c r="E41" i="3"/>
  <c r="E42" i="3"/>
  <c r="E45" i="3"/>
  <c r="E51" i="3"/>
  <c r="E54" i="3"/>
  <c r="E57" i="3"/>
  <c r="E59" i="3"/>
  <c r="E60" i="3"/>
  <c r="E63" i="3"/>
  <c r="E67" i="3"/>
  <c r="E69" i="3"/>
  <c r="E71" i="3"/>
  <c r="E75" i="3"/>
  <c r="E77" i="3"/>
  <c r="E81" i="3"/>
  <c r="E83" i="3"/>
  <c r="E85" i="3"/>
  <c r="E87" i="3"/>
  <c r="E90" i="3"/>
  <c r="E93" i="3"/>
  <c r="E94" i="3"/>
  <c r="E95" i="3"/>
  <c r="E99" i="3"/>
  <c r="E100" i="3"/>
  <c r="E101" i="3"/>
  <c r="E102" i="3"/>
  <c r="E103" i="3"/>
  <c r="E109" i="3"/>
  <c r="E112" i="3"/>
  <c r="E114" i="3"/>
  <c r="E115" i="3"/>
  <c r="E122" i="3"/>
  <c r="E125" i="3"/>
  <c r="E127" i="3"/>
  <c r="E129" i="3"/>
  <c r="E133" i="3"/>
  <c r="E135" i="3"/>
  <c r="E138" i="3"/>
  <c r="E141" i="3"/>
  <c r="E145" i="3"/>
  <c r="E147" i="3"/>
  <c r="E149" i="3"/>
  <c r="E151" i="3"/>
  <c r="E153" i="3"/>
  <c r="E155" i="3"/>
  <c r="E158" i="3"/>
  <c r="E161" i="3"/>
  <c r="E162" i="3"/>
  <c r="E166" i="3"/>
  <c r="E169" i="3"/>
  <c r="E171" i="3"/>
  <c r="E173" i="3"/>
  <c r="E174" i="3"/>
  <c r="E179" i="3"/>
  <c r="E183" i="3"/>
  <c r="E184" i="3"/>
  <c r="E188" i="3"/>
  <c r="E190" i="3"/>
  <c r="E192" i="3"/>
  <c r="E194" i="3"/>
  <c r="E196" i="3"/>
  <c r="E199" i="3"/>
  <c r="E200" i="3"/>
  <c r="E202" i="3"/>
  <c r="E204" i="3"/>
  <c r="E206" i="3"/>
  <c r="E207" i="3"/>
  <c r="E211" i="3"/>
  <c r="E215" i="3"/>
  <c r="E218" i="3"/>
  <c r="E220" i="3"/>
  <c r="E223" i="3"/>
  <c r="E227" i="3"/>
  <c r="E228" i="3"/>
  <c r="E232" i="3"/>
  <c r="E233" i="3"/>
  <c r="E236" i="3"/>
  <c r="E238" i="3"/>
  <c r="E240" i="3"/>
  <c r="E242" i="3"/>
  <c r="E243" i="3"/>
  <c r="E247" i="3"/>
  <c r="E248" i="3"/>
  <c r="E249" i="3"/>
  <c r="E252" i="3"/>
  <c r="E255" i="3"/>
  <c r="E257" i="3"/>
  <c r="E259" i="3"/>
  <c r="E260" i="3"/>
  <c r="E263" i="3"/>
  <c r="E265" i="3"/>
  <c r="E267" i="3"/>
  <c r="E269" i="3"/>
  <c r="E272" i="3"/>
  <c r="E274" i="3"/>
  <c r="E275" i="3"/>
  <c r="E278" i="3"/>
  <c r="E280" i="3"/>
  <c r="E283" i="3"/>
  <c r="E288" i="3"/>
  <c r="E289" i="3"/>
  <c r="E293" i="3"/>
  <c r="E296" i="3"/>
  <c r="E297" i="3"/>
  <c r="E301" i="3"/>
  <c r="E302" i="3"/>
  <c r="E305" i="3"/>
  <c r="E308" i="3"/>
  <c r="E310" i="3"/>
  <c r="E316" i="3"/>
  <c r="E318" i="3"/>
  <c r="E322" i="3"/>
  <c r="E325" i="3"/>
  <c r="E329" i="3"/>
  <c r="E335" i="3"/>
  <c r="E337" i="3"/>
  <c r="E339" i="3"/>
  <c r="E341" i="3"/>
  <c r="E344" i="3"/>
  <c r="E345" i="3"/>
  <c r="E347" i="3"/>
  <c r="E349" i="3"/>
  <c r="E351" i="3"/>
  <c r="E353" i="3"/>
  <c r="E355" i="3"/>
  <c r="E356" i="3"/>
  <c r="E362" i="3"/>
  <c r="E364" i="3"/>
  <c r="E366" i="3"/>
  <c r="E369" i="3"/>
  <c r="E373" i="3"/>
  <c r="E377" i="3"/>
  <c r="E379" i="3"/>
  <c r="E382" i="3"/>
  <c r="E383" i="3"/>
  <c r="E386" i="3"/>
  <c r="E388" i="3"/>
  <c r="E392" i="3"/>
  <c r="E395" i="3"/>
  <c r="E398" i="3"/>
  <c r="E400" i="3"/>
  <c r="E402" i="3"/>
  <c r="E404" i="3"/>
  <c r="E405" i="3"/>
  <c r="E406" i="3"/>
  <c r="E410" i="3"/>
  <c r="E412" i="3"/>
  <c r="E413" i="3"/>
  <c r="E414" i="3"/>
  <c r="E418" i="3"/>
  <c r="E420" i="3"/>
  <c r="E422" i="3"/>
  <c r="E424" i="3"/>
  <c r="E426" i="3"/>
  <c r="E429" i="3"/>
  <c r="E432" i="3"/>
  <c r="E436" i="3"/>
  <c r="E438" i="3"/>
  <c r="E440" i="3"/>
  <c r="E443" i="3"/>
  <c r="E445" i="3"/>
  <c r="E448" i="3"/>
  <c r="E453" i="3"/>
  <c r="E455" i="3"/>
  <c r="E461" i="3"/>
  <c r="E463" i="3"/>
  <c r="E465" i="3"/>
  <c r="E466" i="3"/>
  <c r="E467" i="3"/>
  <c r="E468" i="3"/>
  <c r="E475" i="3"/>
  <c r="E477" i="3"/>
  <c r="E478" i="3"/>
  <c r="E479" i="3"/>
  <c r="E480" i="3"/>
  <c r="E489" i="3"/>
  <c r="E491" i="3"/>
  <c r="E492" i="3"/>
  <c r="E496" i="3"/>
  <c r="E499" i="3"/>
  <c r="E501" i="3"/>
  <c r="E506" i="3"/>
  <c r="E510" i="3"/>
  <c r="E512" i="3"/>
  <c r="E514" i="3"/>
  <c r="E516" i="3"/>
  <c r="E517" i="3"/>
  <c r="E521" i="3"/>
  <c r="E525" i="3"/>
  <c r="E527" i="3"/>
  <c r="E529" i="3"/>
  <c r="E531" i="3"/>
  <c r="E533" i="3"/>
  <c r="E536" i="3"/>
  <c r="E538" i="3"/>
  <c r="E539" i="3"/>
  <c r="E541" i="3"/>
  <c r="E543" i="3"/>
  <c r="E545" i="3"/>
  <c r="E550" i="3"/>
  <c r="E553" i="3"/>
  <c r="E556" i="3"/>
  <c r="E557" i="3"/>
  <c r="E559" i="3"/>
  <c r="E562" i="3"/>
  <c r="E563" i="3"/>
  <c r="E567" i="3"/>
  <c r="E569" i="3"/>
  <c r="E571" i="3"/>
  <c r="E577" i="3"/>
  <c r="E579" i="3"/>
  <c r="E581" i="3"/>
  <c r="E586" i="3"/>
  <c r="E588" i="3"/>
  <c r="E593" i="3"/>
  <c r="E595" i="3"/>
  <c r="E600" i="3"/>
  <c r="E603" i="3"/>
  <c r="E605" i="3"/>
  <c r="E607" i="3"/>
  <c r="E610" i="3"/>
  <c r="E612" i="3"/>
  <c r="E617" i="3"/>
  <c r="E619" i="3"/>
  <c r="E621" i="3"/>
  <c r="E622" i="3"/>
  <c r="E628" i="3"/>
  <c r="E625" i="3"/>
  <c r="E632" i="3"/>
  <c r="E633" i="3"/>
  <c r="E634" i="3"/>
  <c r="E639" i="3"/>
  <c r="E640" i="3"/>
  <c r="E641" i="3"/>
  <c r="E642" i="3"/>
  <c r="E644" i="3"/>
  <c r="E646" i="3"/>
  <c r="E648" i="3"/>
  <c r="E649" i="3"/>
  <c r="E652" i="3"/>
  <c r="E654" i="3"/>
  <c r="E656" i="3"/>
  <c r="E659" i="3"/>
  <c r="E662" i="3"/>
  <c r="E667" i="3"/>
  <c r="E670" i="3"/>
  <c r="E671" i="3"/>
  <c r="E679" i="3"/>
  <c r="E681" i="3"/>
  <c r="E682" i="3"/>
  <c r="E686" i="3"/>
  <c r="E689" i="3"/>
  <c r="E691" i="3"/>
  <c r="E693" i="3"/>
  <c r="E695" i="3"/>
  <c r="E696" i="3"/>
  <c r="E699" i="3"/>
  <c r="E702" i="3"/>
  <c r="E703" i="3"/>
  <c r="E707" i="3"/>
  <c r="E709" i="3"/>
  <c r="E715" i="3"/>
  <c r="E716" i="3"/>
  <c r="E717" i="3"/>
  <c r="E718" i="3"/>
  <c r="E723" i="3"/>
  <c r="E724" i="3"/>
  <c r="E725" i="3"/>
  <c r="E729" i="3"/>
  <c r="E730" i="3"/>
  <c r="E734" i="3"/>
  <c r="E737" i="3"/>
  <c r="E739" i="3"/>
  <c r="E741" i="3"/>
  <c r="E743" i="3"/>
  <c r="E744" i="3"/>
  <c r="E747" i="3"/>
  <c r="E753" i="3"/>
  <c r="E755" i="3"/>
  <c r="E757" i="3"/>
  <c r="E759" i="3"/>
  <c r="E761" i="3"/>
  <c r="E764" i="3"/>
  <c r="E766" i="3"/>
  <c r="E769" i="3"/>
  <c r="E771" i="3"/>
  <c r="E774" i="3"/>
  <c r="E775" i="3"/>
  <c r="E776" i="3"/>
  <c r="E783" i="3"/>
  <c r="E785" i="3"/>
  <c r="E786" i="3"/>
  <c r="E789" i="3"/>
  <c r="E791" i="3"/>
  <c r="E793" i="3"/>
  <c r="E795" i="3"/>
  <c r="E797" i="3"/>
  <c r="E798" i="3"/>
  <c r="E801" i="3"/>
  <c r="E804" i="3"/>
  <c r="E806" i="3"/>
  <c r="E807" i="3"/>
  <c r="E809" i="3"/>
  <c r="E811" i="3"/>
  <c r="E813" i="3"/>
  <c r="E815" i="3"/>
  <c r="E817" i="3"/>
  <c r="E819" i="3"/>
  <c r="E821" i="3"/>
  <c r="E823" i="3"/>
  <c r="E826" i="3"/>
  <c r="E828" i="3"/>
  <c r="E831" i="3"/>
  <c r="E835" i="3"/>
  <c r="E838" i="3"/>
  <c r="E842" i="3"/>
  <c r="E844" i="3"/>
  <c r="E846" i="3"/>
  <c r="E848" i="3"/>
  <c r="E851" i="3"/>
  <c r="E853" i="3"/>
  <c r="E854" i="3"/>
  <c r="E855" i="3"/>
  <c r="E858" i="3"/>
  <c r="E859" i="3"/>
  <c r="E860" i="3"/>
  <c r="E861" i="3"/>
  <c r="E863" i="3"/>
  <c r="E865" i="3"/>
  <c r="E866" i="3"/>
  <c r="E877" i="3"/>
  <c r="E879" i="3"/>
  <c r="E880" i="3"/>
  <c r="E882" i="3"/>
  <c r="E883" i="3"/>
  <c r="E884" i="3"/>
  <c r="E889" i="3"/>
  <c r="E890" i="3"/>
  <c r="E893" i="3"/>
  <c r="E895" i="3"/>
  <c r="E896" i="3"/>
  <c r="E901" i="3"/>
  <c r="E903" i="3"/>
  <c r="E905" i="3"/>
  <c r="E906" i="3"/>
  <c r="E910" i="3"/>
  <c r="E912" i="3"/>
  <c r="E916" i="3"/>
  <c r="E918" i="3"/>
  <c r="E919" i="3"/>
  <c r="E921" i="3"/>
  <c r="E922" i="3"/>
  <c r="E925" i="3"/>
  <c r="E927" i="3"/>
  <c r="E929" i="3"/>
  <c r="E932" i="3"/>
  <c r="E933" i="3"/>
  <c r="E938" i="3"/>
  <c r="E7" i="3"/>
  <c r="C45" i="1" s="1"/>
  <c r="E8" i="3"/>
  <c r="E10" i="3"/>
  <c r="E12" i="3"/>
  <c r="E14" i="3"/>
  <c r="D271" i="1" s="1"/>
  <c r="E16" i="3"/>
  <c r="E18" i="3"/>
  <c r="E19" i="3"/>
  <c r="E21" i="3"/>
  <c r="E23" i="3"/>
  <c r="E24" i="3"/>
  <c r="E27" i="3"/>
  <c r="E31" i="3"/>
  <c r="E32" i="3"/>
  <c r="E35" i="3"/>
  <c r="E37" i="3"/>
  <c r="E38" i="3"/>
  <c r="E40" i="3"/>
  <c r="E43" i="3"/>
  <c r="E44" i="3"/>
  <c r="E46" i="3"/>
  <c r="E47" i="3"/>
  <c r="E48" i="3"/>
  <c r="E49" i="3"/>
  <c r="E50" i="3"/>
  <c r="D282" i="1" s="1"/>
  <c r="E52" i="3"/>
  <c r="E53" i="3"/>
  <c r="E55" i="3"/>
  <c r="E56" i="3"/>
  <c r="E58" i="3"/>
  <c r="E61" i="3"/>
  <c r="E62" i="3"/>
  <c r="E64" i="3"/>
  <c r="E65" i="3"/>
  <c r="E66" i="3"/>
  <c r="E68" i="3"/>
  <c r="E70" i="3"/>
  <c r="E72" i="3"/>
  <c r="E76" i="3"/>
  <c r="E78" i="3"/>
  <c r="E82" i="3"/>
  <c r="E84" i="3"/>
  <c r="E86" i="3"/>
  <c r="E88" i="3"/>
  <c r="E89" i="3"/>
  <c r="E91" i="3"/>
  <c r="E96" i="3"/>
  <c r="E97" i="3"/>
  <c r="E98" i="3"/>
  <c r="E104" i="3"/>
  <c r="E105" i="3"/>
  <c r="E106" i="3"/>
  <c r="E107" i="3"/>
  <c r="E108" i="3"/>
  <c r="E110" i="3"/>
  <c r="E111" i="3"/>
  <c r="E113" i="3"/>
  <c r="E116" i="3"/>
  <c r="E117" i="3"/>
  <c r="E118" i="3"/>
  <c r="E119" i="3"/>
  <c r="E121" i="3"/>
  <c r="E123" i="3"/>
  <c r="E126" i="3"/>
  <c r="E128" i="3"/>
  <c r="E130" i="3"/>
  <c r="E134" i="3"/>
  <c r="E136" i="3"/>
  <c r="E137" i="3"/>
  <c r="E139" i="3"/>
  <c r="E140" i="3"/>
  <c r="E142" i="3"/>
  <c r="E143" i="3"/>
  <c r="E144" i="3"/>
  <c r="E146" i="3"/>
  <c r="E148" i="3"/>
  <c r="E150" i="3"/>
  <c r="E152" i="3"/>
  <c r="E154" i="3"/>
  <c r="E156" i="3"/>
  <c r="E157" i="3"/>
  <c r="E159" i="3"/>
  <c r="E160" i="3"/>
  <c r="E163" i="3"/>
  <c r="E164" i="3"/>
  <c r="E167" i="3"/>
  <c r="E168" i="3"/>
  <c r="E170" i="3"/>
  <c r="E172" i="3"/>
  <c r="E175" i="3"/>
  <c r="E176" i="3"/>
  <c r="E177" i="3"/>
  <c r="E178" i="3"/>
  <c r="E180" i="3"/>
  <c r="E181" i="3"/>
  <c r="E182" i="3"/>
  <c r="E185" i="3"/>
  <c r="E186" i="3"/>
  <c r="E187" i="3"/>
  <c r="E191" i="3"/>
  <c r="E193" i="3"/>
  <c r="E195" i="3"/>
  <c r="E197" i="3"/>
  <c r="E198" i="3"/>
  <c r="E201" i="3"/>
  <c r="E203" i="3"/>
  <c r="E205" i="3"/>
  <c r="E208" i="3"/>
  <c r="E209" i="3"/>
  <c r="E210" i="3"/>
  <c r="E212" i="3"/>
  <c r="E213" i="3"/>
  <c r="E214" i="3"/>
  <c r="E216" i="3"/>
  <c r="E217" i="3"/>
  <c r="E219" i="3"/>
  <c r="E221" i="3"/>
  <c r="E222" i="3"/>
  <c r="E224" i="3"/>
  <c r="E225" i="3"/>
  <c r="E226" i="3"/>
  <c r="E229" i="3"/>
  <c r="E230" i="3"/>
  <c r="E231" i="3"/>
  <c r="E234" i="3"/>
  <c r="E235" i="3"/>
  <c r="E237" i="3"/>
  <c r="E239" i="3"/>
  <c r="E241" i="3"/>
  <c r="E244" i="3"/>
  <c r="E245" i="3"/>
  <c r="E250" i="3"/>
  <c r="E251" i="3"/>
  <c r="E253" i="3"/>
  <c r="E256" i="3"/>
  <c r="E258" i="3"/>
  <c r="E261" i="3"/>
  <c r="E262" i="3"/>
  <c r="E264" i="3"/>
  <c r="E266" i="3"/>
  <c r="E268" i="3"/>
  <c r="E270" i="3"/>
  <c r="E273" i="3"/>
  <c r="E276" i="3"/>
  <c r="E277" i="3"/>
  <c r="E279" i="3"/>
  <c r="E281" i="3"/>
  <c r="E284" i="3"/>
  <c r="E285" i="3"/>
  <c r="E286" i="3"/>
  <c r="E290" i="3"/>
  <c r="E291" i="3"/>
  <c r="E294" i="3"/>
  <c r="E298" i="3"/>
  <c r="E299" i="3"/>
  <c r="E300" i="3"/>
  <c r="E303" i="3"/>
  <c r="E304" i="3"/>
  <c r="E306" i="3"/>
  <c r="E307" i="3"/>
  <c r="E309" i="3"/>
  <c r="E311" i="3"/>
  <c r="E312" i="3"/>
  <c r="E313" i="3"/>
  <c r="E314" i="3"/>
  <c r="E317" i="3"/>
  <c r="E319" i="3"/>
  <c r="E321" i="3"/>
  <c r="E323" i="3"/>
  <c r="E324" i="3"/>
  <c r="E326" i="3"/>
  <c r="E327" i="3"/>
  <c r="E328" i="3"/>
  <c r="E330" i="3"/>
  <c r="E331" i="3"/>
  <c r="E332" i="3"/>
  <c r="E333" i="3"/>
  <c r="E336" i="3"/>
  <c r="E338" i="3"/>
  <c r="E340" i="3"/>
  <c r="E342" i="3"/>
  <c r="E343" i="3"/>
  <c r="E346" i="3"/>
  <c r="E348" i="3"/>
  <c r="E350" i="3"/>
  <c r="E352" i="3"/>
  <c r="E354" i="3"/>
  <c r="E357" i="3"/>
  <c r="E358" i="3"/>
  <c r="E359" i="3"/>
  <c r="E360" i="3"/>
  <c r="E361" i="3"/>
  <c r="E363" i="3"/>
  <c r="E365" i="3"/>
  <c r="E367" i="3"/>
  <c r="E368" i="3"/>
  <c r="E370" i="3"/>
  <c r="E374" i="3"/>
  <c r="E375" i="3"/>
  <c r="E376" i="3"/>
  <c r="E378" i="3"/>
  <c r="E380" i="3"/>
  <c r="E381" i="3"/>
  <c r="E384" i="3"/>
  <c r="E385" i="3"/>
  <c r="E387" i="3"/>
  <c r="E389" i="3"/>
  <c r="E393" i="3"/>
  <c r="E394" i="3"/>
  <c r="E396" i="3"/>
  <c r="E397" i="3"/>
  <c r="E399" i="3"/>
  <c r="E401" i="3"/>
  <c r="E403" i="3"/>
  <c r="E407" i="3"/>
  <c r="E408" i="3"/>
  <c r="E409" i="3"/>
  <c r="E411" i="3"/>
  <c r="E415" i="3"/>
  <c r="E416" i="3"/>
  <c r="E417" i="3"/>
  <c r="E419" i="3"/>
  <c r="E421" i="3"/>
  <c r="E423" i="3"/>
  <c r="E425" i="3"/>
  <c r="E427" i="3"/>
  <c r="E428" i="3"/>
  <c r="E430" i="3"/>
  <c r="E431" i="3"/>
  <c r="E433" i="3"/>
  <c r="E434" i="3"/>
  <c r="E435" i="3"/>
  <c r="E437" i="3"/>
  <c r="E439" i="3"/>
  <c r="E441" i="3"/>
  <c r="E442" i="3"/>
  <c r="E444" i="3"/>
  <c r="E446" i="3"/>
  <c r="E449" i="3"/>
  <c r="E450" i="3"/>
  <c r="E452" i="3"/>
  <c r="E454" i="3"/>
  <c r="E456" i="3"/>
  <c r="E457" i="3"/>
  <c r="E458" i="3"/>
  <c r="E459" i="3"/>
  <c r="E460" i="3"/>
  <c r="E462" i="3"/>
  <c r="E464" i="3"/>
  <c r="E469" i="3"/>
  <c r="E470" i="3"/>
  <c r="E471" i="3"/>
  <c r="E472" i="3"/>
  <c r="E473" i="3"/>
  <c r="E474" i="3"/>
  <c r="E476" i="3"/>
  <c r="E481" i="3"/>
  <c r="E482" i="3"/>
  <c r="E483" i="3"/>
  <c r="E484" i="3"/>
  <c r="E485" i="3"/>
  <c r="E486" i="3"/>
  <c r="E490" i="3"/>
  <c r="E493" i="3"/>
  <c r="E494" i="3"/>
  <c r="E497" i="3"/>
  <c r="E498" i="3"/>
  <c r="E500" i="3"/>
  <c r="E502" i="3"/>
  <c r="E504" i="3"/>
  <c r="E505" i="3"/>
  <c r="E507" i="3"/>
  <c r="E511" i="3"/>
  <c r="E513" i="3"/>
  <c r="E515" i="3"/>
  <c r="E518" i="3"/>
  <c r="E519" i="3"/>
  <c r="E522" i="3"/>
  <c r="E523" i="3"/>
  <c r="E524" i="3"/>
  <c r="E526" i="3"/>
  <c r="E528" i="3"/>
  <c r="E530" i="3"/>
  <c r="E532" i="3"/>
  <c r="E534" i="3"/>
  <c r="E535" i="3"/>
  <c r="E537" i="3"/>
  <c r="E540" i="3"/>
  <c r="E542" i="3"/>
  <c r="E544" i="3"/>
  <c r="E547" i="3"/>
  <c r="E548" i="3"/>
  <c r="E549" i="3"/>
  <c r="E551" i="3"/>
  <c r="E554" i="3"/>
  <c r="E558" i="3"/>
  <c r="E560" i="3"/>
  <c r="E564" i="3"/>
  <c r="E565" i="3"/>
  <c r="E566" i="3"/>
  <c r="E568" i="3"/>
  <c r="E570" i="3"/>
  <c r="E572" i="3"/>
  <c r="E574" i="3"/>
  <c r="E575" i="3"/>
  <c r="E576" i="3"/>
  <c r="E578" i="3"/>
  <c r="E580" i="3"/>
  <c r="E582" i="3"/>
  <c r="E583" i="3"/>
  <c r="E584" i="3"/>
  <c r="E585" i="3"/>
  <c r="E587" i="3"/>
  <c r="E589" i="3"/>
  <c r="E590" i="3"/>
  <c r="E591" i="3"/>
  <c r="E594" i="3"/>
  <c r="E596" i="3"/>
  <c r="E597" i="3"/>
  <c r="E598" i="3"/>
  <c r="E599" i="3"/>
  <c r="E601" i="3"/>
  <c r="E604" i="3"/>
  <c r="E606" i="3"/>
  <c r="E608" i="3"/>
  <c r="E609" i="3"/>
  <c r="E611" i="3"/>
  <c r="E613" i="3"/>
  <c r="E614" i="3"/>
  <c r="E618" i="3"/>
  <c r="E620" i="3"/>
  <c r="E623" i="3"/>
  <c r="E624" i="3"/>
  <c r="E627" i="3"/>
  <c r="E629" i="3"/>
  <c r="E630" i="3"/>
  <c r="E626" i="3"/>
  <c r="E635" i="3"/>
  <c r="E636" i="3"/>
  <c r="E637" i="3"/>
  <c r="E638" i="3"/>
  <c r="E643" i="3"/>
  <c r="E645" i="3"/>
  <c r="E647" i="3"/>
  <c r="E650" i="3"/>
  <c r="E651" i="3"/>
  <c r="E653" i="3"/>
  <c r="E655" i="3"/>
  <c r="E657" i="3"/>
  <c r="E660" i="3"/>
  <c r="E663" i="3"/>
  <c r="E664" i="3"/>
  <c r="E666" i="3"/>
  <c r="E668" i="3"/>
  <c r="E669" i="3"/>
  <c r="E672" i="3"/>
  <c r="E673" i="3"/>
  <c r="E674" i="3"/>
  <c r="E675" i="3"/>
  <c r="E677" i="3"/>
  <c r="E680" i="3"/>
  <c r="E683" i="3"/>
  <c r="E684" i="3"/>
  <c r="E687" i="3"/>
  <c r="E688" i="3"/>
  <c r="E690" i="3"/>
  <c r="E692" i="3"/>
  <c r="E694" i="3"/>
  <c r="E697" i="3"/>
  <c r="E698" i="3"/>
  <c r="E700" i="3"/>
  <c r="E701" i="3"/>
  <c r="E704" i="3"/>
  <c r="E705" i="3"/>
  <c r="E706" i="3"/>
  <c r="E708" i="3"/>
  <c r="E710" i="3"/>
  <c r="E713" i="3"/>
  <c r="E714" i="3"/>
  <c r="E719" i="3"/>
  <c r="E720" i="3"/>
  <c r="E721" i="3"/>
  <c r="E722" i="3"/>
  <c r="E726" i="3"/>
  <c r="E727" i="3"/>
  <c r="E728" i="3"/>
  <c r="E731" i="3"/>
  <c r="E732" i="3"/>
  <c r="E733" i="3"/>
  <c r="E735" i="3"/>
  <c r="E738" i="3"/>
  <c r="E740" i="3"/>
  <c r="E742" i="3"/>
  <c r="E745" i="3"/>
  <c r="E746" i="3"/>
  <c r="E748" i="3"/>
  <c r="E749" i="3"/>
  <c r="E750" i="3"/>
  <c r="E751" i="3"/>
  <c r="E752" i="3"/>
  <c r="E754" i="3"/>
  <c r="E756" i="3"/>
  <c r="E758" i="3"/>
  <c r="E760" i="3"/>
  <c r="E762" i="3"/>
  <c r="E765" i="3"/>
  <c r="E767" i="3"/>
  <c r="E770" i="3"/>
  <c r="E772" i="3"/>
  <c r="E777" i="3"/>
  <c r="E778" i="3"/>
  <c r="E779" i="3"/>
  <c r="E780" i="3"/>
  <c r="E781" i="3"/>
  <c r="E784" i="3"/>
  <c r="E787" i="3"/>
  <c r="E788" i="3"/>
  <c r="E790" i="3"/>
  <c r="E792" i="3"/>
  <c r="E794" i="3"/>
  <c r="E796" i="3"/>
  <c r="E799" i="3"/>
  <c r="E802" i="3"/>
  <c r="E805" i="3"/>
  <c r="E808" i="3"/>
  <c r="E810" i="3"/>
  <c r="E812" i="3"/>
  <c r="E658" i="3"/>
  <c r="E816" i="3"/>
  <c r="E818" i="3"/>
  <c r="E820" i="3"/>
  <c r="E822" i="3"/>
  <c r="E824" i="3"/>
  <c r="E825" i="3"/>
  <c r="E827" i="3"/>
  <c r="E829" i="3"/>
  <c r="E832" i="3"/>
  <c r="E833" i="3"/>
  <c r="E836" i="3"/>
  <c r="E837" i="3"/>
  <c r="E839" i="3"/>
  <c r="E840" i="3"/>
  <c r="E841" i="3"/>
  <c r="E843" i="3"/>
  <c r="E845" i="3"/>
  <c r="E847" i="3"/>
  <c r="E849" i="3"/>
  <c r="E852" i="3"/>
  <c r="E856" i="3"/>
  <c r="E857" i="3"/>
  <c r="E862" i="3"/>
  <c r="E864" i="3"/>
  <c r="E867" i="3"/>
  <c r="E868" i="3"/>
  <c r="E869" i="3"/>
  <c r="E871" i="3"/>
  <c r="E875" i="3"/>
  <c r="E876" i="3"/>
  <c r="E878" i="3"/>
  <c r="E881" i="3"/>
  <c r="E885" i="3"/>
  <c r="E886" i="3"/>
  <c r="E887" i="3"/>
  <c r="E888" i="3"/>
  <c r="E891" i="3"/>
  <c r="E892" i="3"/>
  <c r="E894" i="3"/>
  <c r="E897" i="3"/>
  <c r="E898" i="3"/>
  <c r="E902" i="3"/>
  <c r="E904" i="3"/>
  <c r="E907" i="3"/>
  <c r="E908" i="3"/>
  <c r="E909" i="3"/>
  <c r="E911" i="3"/>
  <c r="E913" i="3"/>
  <c r="E914" i="3"/>
  <c r="E915" i="3"/>
  <c r="E917" i="3"/>
  <c r="E920" i="3"/>
  <c r="E923" i="3"/>
  <c r="E924" i="3"/>
  <c r="E926" i="3"/>
  <c r="E928" i="3"/>
  <c r="E930" i="3"/>
  <c r="E931" i="3"/>
  <c r="E934" i="3"/>
  <c r="E935" i="3"/>
  <c r="E936" i="3"/>
  <c r="E939" i="3"/>
  <c r="E287" i="3"/>
  <c r="E573" i="3"/>
  <c r="E736" i="3"/>
  <c r="E254" i="3"/>
  <c r="E937" i="3"/>
  <c r="E165" i="3"/>
  <c r="E676" i="3"/>
  <c r="E74" i="3"/>
  <c r="E552" i="3"/>
  <c r="E391" i="3"/>
  <c r="L2" i="25"/>
  <c r="H714" i="3"/>
  <c r="I714" i="3"/>
  <c r="H333" i="3"/>
  <c r="I333" i="3" s="1"/>
  <c r="H569" i="3"/>
  <c r="I569" i="3"/>
  <c r="H293" i="3"/>
  <c r="I293" i="3"/>
  <c r="H310" i="3"/>
  <c r="I310" i="3" s="1"/>
  <c r="D152" i="1"/>
  <c r="H669" i="3"/>
  <c r="I669" i="3"/>
  <c r="H729" i="3"/>
  <c r="I729" i="3"/>
  <c r="H471" i="3"/>
  <c r="I471" i="3" s="1"/>
  <c r="H226" i="3"/>
  <c r="I226" i="3"/>
  <c r="H643" i="3"/>
  <c r="I643" i="3" s="1"/>
  <c r="C237" i="1"/>
  <c r="D279" i="1"/>
  <c r="D290" i="1"/>
  <c r="L2" i="33"/>
  <c r="L2" i="32"/>
  <c r="L2" i="31"/>
  <c r="L2" i="30"/>
  <c r="L2" i="28"/>
  <c r="L2" i="27"/>
  <c r="L2" i="26"/>
  <c r="L2" i="8"/>
  <c r="L2" i="7"/>
  <c r="H736" i="3"/>
  <c r="I736" i="3"/>
  <c r="H254" i="3"/>
  <c r="I254" i="3" s="1"/>
  <c r="H937" i="3"/>
  <c r="I937" i="3" s="1"/>
  <c r="H165" i="3"/>
  <c r="I165" i="3"/>
  <c r="H676" i="3"/>
  <c r="I676" i="3" s="1"/>
  <c r="H74" i="3"/>
  <c r="I74" i="3"/>
  <c r="H552" i="3"/>
  <c r="I552" i="3" s="1"/>
  <c r="H391" i="3"/>
  <c r="I391" i="3" s="1"/>
  <c r="H768" i="3"/>
  <c r="I768" i="3"/>
  <c r="C210" i="1"/>
  <c r="H457" i="3"/>
  <c r="I457" i="3"/>
  <c r="H573" i="3"/>
  <c r="I573" i="3"/>
  <c r="H543" i="3"/>
  <c r="I543" i="3"/>
  <c r="H287" i="3"/>
  <c r="I287" i="3" s="1"/>
  <c r="H824" i="3"/>
  <c r="I824" i="3"/>
  <c r="H12" i="3"/>
  <c r="I12" i="3" s="1"/>
  <c r="H14" i="3"/>
  <c r="I14" i="3"/>
  <c r="H16" i="3"/>
  <c r="I16" i="3" s="1"/>
  <c r="H18" i="3"/>
  <c r="I18" i="3"/>
  <c r="H19" i="3"/>
  <c r="I19" i="3" s="1"/>
  <c r="H21" i="3"/>
  <c r="I21" i="3"/>
  <c r="H23" i="3"/>
  <c r="I23" i="3" s="1"/>
  <c r="H24" i="3"/>
  <c r="I24" i="3"/>
  <c r="H27" i="3"/>
  <c r="I27" i="3" s="1"/>
  <c r="H31" i="3"/>
  <c r="I31" i="3"/>
  <c r="H32" i="3"/>
  <c r="I32" i="3" s="1"/>
  <c r="H35" i="3"/>
  <c r="I35" i="3"/>
  <c r="H37" i="3"/>
  <c r="I37" i="3" s="1"/>
  <c r="H38" i="3"/>
  <c r="I38" i="3"/>
  <c r="H40" i="3"/>
  <c r="I40" i="3" s="1"/>
  <c r="H43" i="3"/>
  <c r="I43" i="3" s="1"/>
  <c r="H44" i="3"/>
  <c r="I44" i="3" s="1"/>
  <c r="H46" i="3"/>
  <c r="I46" i="3"/>
  <c r="H47" i="3"/>
  <c r="I47" i="3" s="1"/>
  <c r="H48" i="3"/>
  <c r="I48" i="3"/>
  <c r="H49" i="3"/>
  <c r="I49" i="3"/>
  <c r="H50" i="3"/>
  <c r="I50" i="3"/>
  <c r="H52" i="3"/>
  <c r="I52" i="3"/>
  <c r="H53" i="3"/>
  <c r="I53" i="3"/>
  <c r="H55" i="3"/>
  <c r="I55" i="3"/>
  <c r="H56" i="3"/>
  <c r="I56" i="3"/>
  <c r="D205" i="1" s="1"/>
  <c r="H58" i="3"/>
  <c r="I58" i="3"/>
  <c r="H61" i="3"/>
  <c r="I61" i="3"/>
  <c r="H62" i="3"/>
  <c r="I62" i="3"/>
  <c r="H64" i="3"/>
  <c r="I64" i="3"/>
  <c r="H65" i="3"/>
  <c r="I65" i="3"/>
  <c r="H66" i="3"/>
  <c r="I66" i="3"/>
  <c r="H68" i="3"/>
  <c r="I68" i="3"/>
  <c r="H70" i="3"/>
  <c r="I70" i="3"/>
  <c r="H72" i="3"/>
  <c r="I72" i="3"/>
  <c r="H76" i="3"/>
  <c r="I76" i="3"/>
  <c r="H78" i="3"/>
  <c r="I78" i="3"/>
  <c r="H82" i="3"/>
  <c r="I82" i="3"/>
  <c r="H84" i="3"/>
  <c r="I84" i="3"/>
  <c r="H86" i="3"/>
  <c r="I86" i="3"/>
  <c r="H88" i="3"/>
  <c r="I88" i="3"/>
  <c r="H89" i="3"/>
  <c r="I89" i="3"/>
  <c r="H91" i="3"/>
  <c r="I91" i="3"/>
  <c r="H96" i="3"/>
  <c r="I96" i="3"/>
  <c r="H97" i="3"/>
  <c r="I97" i="3"/>
  <c r="H98" i="3"/>
  <c r="I98" i="3"/>
  <c r="H104" i="3"/>
  <c r="I104" i="3"/>
  <c r="H105" i="3"/>
  <c r="I105" i="3"/>
  <c r="H106" i="3"/>
  <c r="I106" i="3"/>
  <c r="H107" i="3"/>
  <c r="I107" i="3"/>
  <c r="H108" i="3"/>
  <c r="I108" i="3"/>
  <c r="H110" i="3"/>
  <c r="I110" i="3"/>
  <c r="H111" i="3"/>
  <c r="I111" i="3"/>
  <c r="H113" i="3"/>
  <c r="I113" i="3"/>
  <c r="H116" i="3"/>
  <c r="I116" i="3"/>
  <c r="H117" i="3"/>
  <c r="I117" i="3"/>
  <c r="H118" i="3"/>
  <c r="I118" i="3"/>
  <c r="H119" i="3"/>
  <c r="I119" i="3"/>
  <c r="H121" i="3"/>
  <c r="I121" i="3"/>
  <c r="H123" i="3"/>
  <c r="I123" i="3" s="1"/>
  <c r="H126" i="3"/>
  <c r="I126" i="3"/>
  <c r="H128" i="3"/>
  <c r="I128" i="3" s="1"/>
  <c r="H130" i="3"/>
  <c r="I130" i="3" s="1"/>
  <c r="H134" i="3"/>
  <c r="I134" i="3" s="1"/>
  <c r="H136" i="3"/>
  <c r="I136" i="3"/>
  <c r="H137" i="3"/>
  <c r="I137" i="3" s="1"/>
  <c r="H139" i="3"/>
  <c r="I139" i="3" s="1"/>
  <c r="H140" i="3"/>
  <c r="I140" i="3" s="1"/>
  <c r="H142" i="3"/>
  <c r="I142" i="3" s="1"/>
  <c r="H143" i="3"/>
  <c r="I143" i="3"/>
  <c r="H144" i="3"/>
  <c r="I144" i="3" s="1"/>
  <c r="H146" i="3"/>
  <c r="I146" i="3"/>
  <c r="H148" i="3"/>
  <c r="I148" i="3" s="1"/>
  <c r="H150" i="3"/>
  <c r="I150" i="3"/>
  <c r="H152" i="3"/>
  <c r="I152" i="3" s="1"/>
  <c r="H154" i="3"/>
  <c r="I154" i="3"/>
  <c r="H156" i="3"/>
  <c r="I156" i="3" s="1"/>
  <c r="H157" i="3"/>
  <c r="I157" i="3"/>
  <c r="H159" i="3"/>
  <c r="I159" i="3" s="1"/>
  <c r="H160" i="3"/>
  <c r="I160" i="3"/>
  <c r="H163" i="3"/>
  <c r="I163" i="3" s="1"/>
  <c r="H164" i="3"/>
  <c r="I164" i="3"/>
  <c r="H167" i="3"/>
  <c r="I167" i="3" s="1"/>
  <c r="H168" i="3"/>
  <c r="I168" i="3" s="1"/>
  <c r="H170" i="3"/>
  <c r="I170" i="3" s="1"/>
  <c r="H172" i="3"/>
  <c r="I172" i="3"/>
  <c r="H175" i="3"/>
  <c r="I175" i="3"/>
  <c r="H176" i="3"/>
  <c r="I176" i="3"/>
  <c r="H177" i="3"/>
  <c r="I177" i="3"/>
  <c r="H178" i="3"/>
  <c r="I178" i="3"/>
  <c r="H180" i="3"/>
  <c r="I180" i="3"/>
  <c r="H181" i="3"/>
  <c r="I181" i="3"/>
  <c r="H182" i="3"/>
  <c r="I182" i="3"/>
  <c r="H185" i="3"/>
  <c r="I185" i="3"/>
  <c r="H186" i="3"/>
  <c r="I186" i="3"/>
  <c r="H187" i="3"/>
  <c r="I187" i="3"/>
  <c r="H191" i="3"/>
  <c r="I191" i="3"/>
  <c r="H193" i="3"/>
  <c r="I193" i="3"/>
  <c r="H195" i="3"/>
  <c r="I195" i="3"/>
  <c r="H197" i="3"/>
  <c r="I197" i="3"/>
  <c r="H198" i="3"/>
  <c r="I198" i="3"/>
  <c r="H201" i="3"/>
  <c r="I201" i="3"/>
  <c r="H203" i="3"/>
  <c r="I203" i="3"/>
  <c r="H205" i="3"/>
  <c r="I205" i="3"/>
  <c r="H208" i="3"/>
  <c r="I208" i="3"/>
  <c r="H209" i="3"/>
  <c r="I209" i="3" s="1"/>
  <c r="H210" i="3"/>
  <c r="I210" i="3" s="1"/>
  <c r="H212" i="3"/>
  <c r="I212" i="3" s="1"/>
  <c r="H213" i="3"/>
  <c r="I213" i="3" s="1"/>
  <c r="H214" i="3"/>
  <c r="I214" i="3" s="1"/>
  <c r="H216" i="3"/>
  <c r="I216" i="3" s="1"/>
  <c r="H217" i="3"/>
  <c r="I217" i="3" s="1"/>
  <c r="H219" i="3"/>
  <c r="I219" i="3" s="1"/>
  <c r="H221" i="3"/>
  <c r="I221" i="3" s="1"/>
  <c r="H222" i="3"/>
  <c r="I222" i="3" s="1"/>
  <c r="H224" i="3"/>
  <c r="I224" i="3" s="1"/>
  <c r="H225" i="3"/>
  <c r="I225" i="3" s="1"/>
  <c r="H229" i="3"/>
  <c r="I229" i="3"/>
  <c r="H230" i="3"/>
  <c r="I230" i="3"/>
  <c r="H231" i="3"/>
  <c r="I231" i="3" s="1"/>
  <c r="H234" i="3"/>
  <c r="I234" i="3" s="1"/>
  <c r="H235" i="3"/>
  <c r="I235" i="3" s="1"/>
  <c r="H237" i="3"/>
  <c r="I237" i="3" s="1"/>
  <c r="H239" i="3"/>
  <c r="I239" i="3" s="1"/>
  <c r="H241" i="3"/>
  <c r="I241" i="3" s="1"/>
  <c r="H244" i="3"/>
  <c r="I244" i="3" s="1"/>
  <c r="H245" i="3"/>
  <c r="I245" i="3" s="1"/>
  <c r="H250" i="3"/>
  <c r="I250" i="3" s="1"/>
  <c r="H251" i="3"/>
  <c r="I251" i="3" s="1"/>
  <c r="H253" i="3"/>
  <c r="I253" i="3" s="1"/>
  <c r="H256" i="3"/>
  <c r="I256" i="3" s="1"/>
  <c r="H258" i="3"/>
  <c r="I258" i="3" s="1"/>
  <c r="H261" i="3"/>
  <c r="I261" i="3" s="1"/>
  <c r="H262" i="3"/>
  <c r="I262" i="3" s="1"/>
  <c r="H264" i="3"/>
  <c r="I264" i="3" s="1"/>
  <c r="H266" i="3"/>
  <c r="I266" i="3" s="1"/>
  <c r="H268" i="3"/>
  <c r="I268" i="3" s="1"/>
  <c r="H270" i="3"/>
  <c r="I270" i="3" s="1"/>
  <c r="H273" i="3"/>
  <c r="I273" i="3" s="1"/>
  <c r="H276" i="3"/>
  <c r="I276" i="3" s="1"/>
  <c r="H277" i="3"/>
  <c r="I277" i="3" s="1"/>
  <c r="H279" i="3"/>
  <c r="I279" i="3" s="1"/>
  <c r="H281" i="3"/>
  <c r="I281" i="3" s="1"/>
  <c r="H284" i="3"/>
  <c r="I284" i="3" s="1"/>
  <c r="H285" i="3"/>
  <c r="I285" i="3" s="1"/>
  <c r="H286" i="3"/>
  <c r="I286" i="3"/>
  <c r="H290" i="3"/>
  <c r="I290" i="3"/>
  <c r="H291" i="3"/>
  <c r="I291" i="3"/>
  <c r="H294" i="3"/>
  <c r="I294" i="3"/>
  <c r="H298" i="3"/>
  <c r="I298" i="3"/>
  <c r="H299" i="3"/>
  <c r="I299" i="3"/>
  <c r="H300" i="3"/>
  <c r="I300" i="3"/>
  <c r="H303" i="3"/>
  <c r="I303" i="3"/>
  <c r="H304" i="3"/>
  <c r="I304" i="3"/>
  <c r="H306" i="3"/>
  <c r="I306" i="3"/>
  <c r="H307" i="3"/>
  <c r="I307" i="3"/>
  <c r="H309" i="3"/>
  <c r="I309" i="3"/>
  <c r="H311" i="3"/>
  <c r="I311" i="3"/>
  <c r="H312" i="3"/>
  <c r="I312" i="3"/>
  <c r="H313" i="3"/>
  <c r="I313" i="3"/>
  <c r="H314" i="3"/>
  <c r="I314" i="3" s="1"/>
  <c r="H317" i="3"/>
  <c r="I317" i="3" s="1"/>
  <c r="H319" i="3"/>
  <c r="I319" i="3" s="1"/>
  <c r="H321" i="3"/>
  <c r="I321" i="3" s="1"/>
  <c r="H323" i="3"/>
  <c r="I323" i="3" s="1"/>
  <c r="H324" i="3"/>
  <c r="I324" i="3" s="1"/>
  <c r="H326" i="3"/>
  <c r="I326" i="3" s="1"/>
  <c r="H327" i="3"/>
  <c r="I327" i="3" s="1"/>
  <c r="H328" i="3"/>
  <c r="I328" i="3" s="1"/>
  <c r="H330" i="3"/>
  <c r="I330" i="3" s="1"/>
  <c r="H331" i="3"/>
  <c r="I331" i="3" s="1"/>
  <c r="H332" i="3"/>
  <c r="I332" i="3" s="1"/>
  <c r="H336" i="3"/>
  <c r="I336" i="3"/>
  <c r="H338" i="3"/>
  <c r="I338" i="3"/>
  <c r="H340" i="3"/>
  <c r="I340" i="3"/>
  <c r="H342" i="3"/>
  <c r="I342" i="3"/>
  <c r="H343" i="3"/>
  <c r="I343" i="3"/>
  <c r="H346" i="3"/>
  <c r="I346" i="3"/>
  <c r="H348" i="3"/>
  <c r="I348" i="3"/>
  <c r="H350" i="3"/>
  <c r="I350" i="3"/>
  <c r="H352" i="3"/>
  <c r="I352" i="3"/>
  <c r="H354" i="3"/>
  <c r="I354" i="3"/>
  <c r="H357" i="3"/>
  <c r="I357" i="3"/>
  <c r="H358" i="3"/>
  <c r="I358" i="3"/>
  <c r="H359" i="3"/>
  <c r="I359" i="3"/>
  <c r="H360" i="3"/>
  <c r="I360" i="3"/>
  <c r="H361" i="3"/>
  <c r="I361" i="3"/>
  <c r="H363" i="3"/>
  <c r="I363" i="3"/>
  <c r="H365" i="3"/>
  <c r="I365" i="3"/>
  <c r="H367" i="3"/>
  <c r="I367" i="3"/>
  <c r="H368" i="3"/>
  <c r="I368" i="3"/>
  <c r="H370" i="3"/>
  <c r="I370" i="3" s="1"/>
  <c r="H374" i="3"/>
  <c r="I374" i="3" s="1"/>
  <c r="H375" i="3"/>
  <c r="I375" i="3" s="1"/>
  <c r="H376" i="3"/>
  <c r="I376" i="3" s="1"/>
  <c r="H378" i="3"/>
  <c r="I378" i="3" s="1"/>
  <c r="H380" i="3"/>
  <c r="I380" i="3" s="1"/>
  <c r="H381" i="3"/>
  <c r="I381" i="3" s="1"/>
  <c r="D92" i="1"/>
  <c r="H384" i="3"/>
  <c r="I384" i="3"/>
  <c r="H385" i="3"/>
  <c r="I385" i="3"/>
  <c r="H387" i="3"/>
  <c r="I387" i="3"/>
  <c r="H389" i="3"/>
  <c r="I389" i="3"/>
  <c r="H393" i="3"/>
  <c r="I393" i="3"/>
  <c r="H394" i="3"/>
  <c r="I394" i="3" s="1"/>
  <c r="H396" i="3"/>
  <c r="I396" i="3" s="1"/>
  <c r="D30" i="1"/>
  <c r="H397" i="3"/>
  <c r="I397" i="3"/>
  <c r="H399" i="3"/>
  <c r="I399" i="3"/>
  <c r="H401" i="3"/>
  <c r="I401" i="3"/>
  <c r="H403" i="3"/>
  <c r="I403" i="3"/>
  <c r="H407" i="3"/>
  <c r="I407" i="3"/>
  <c r="H408" i="3"/>
  <c r="I408" i="3"/>
  <c r="H409" i="3"/>
  <c r="I409" i="3"/>
  <c r="H411" i="3"/>
  <c r="I411" i="3"/>
  <c r="H415" i="3"/>
  <c r="I415" i="3"/>
  <c r="H416" i="3"/>
  <c r="I416" i="3"/>
  <c r="H417" i="3"/>
  <c r="I417" i="3"/>
  <c r="H419" i="3"/>
  <c r="I419" i="3"/>
  <c r="H421" i="3"/>
  <c r="I421" i="3"/>
  <c r="H423" i="3"/>
  <c r="I423" i="3"/>
  <c r="H425" i="3"/>
  <c r="I425" i="3"/>
  <c r="H427" i="3"/>
  <c r="I427" i="3"/>
  <c r="H428" i="3"/>
  <c r="I428" i="3"/>
  <c r="H430" i="3"/>
  <c r="I430" i="3"/>
  <c r="H431" i="3"/>
  <c r="I431" i="3"/>
  <c r="H433" i="3"/>
  <c r="I433" i="3"/>
  <c r="H434" i="3"/>
  <c r="I434" i="3"/>
  <c r="H435" i="3"/>
  <c r="I435" i="3" s="1"/>
  <c r="H437" i="3"/>
  <c r="I437" i="3" s="1"/>
  <c r="H439" i="3"/>
  <c r="I439" i="3" s="1"/>
  <c r="H441" i="3"/>
  <c r="I441" i="3" s="1"/>
  <c r="H442" i="3"/>
  <c r="I442" i="3" s="1"/>
  <c r="H444" i="3"/>
  <c r="I444" i="3" s="1"/>
  <c r="H446" i="3"/>
  <c r="I446" i="3" s="1"/>
  <c r="H449" i="3"/>
  <c r="I449" i="3" s="1"/>
  <c r="H450" i="3"/>
  <c r="I450" i="3" s="1"/>
  <c r="H452" i="3"/>
  <c r="I452" i="3" s="1"/>
  <c r="H454" i="3"/>
  <c r="I454" i="3" s="1"/>
  <c r="H456" i="3"/>
  <c r="I456" i="3" s="1"/>
  <c r="H458" i="3"/>
  <c r="I458" i="3" s="1"/>
  <c r="D112" i="1"/>
  <c r="H459" i="3"/>
  <c r="I459" i="3"/>
  <c r="H460" i="3"/>
  <c r="I460" i="3"/>
  <c r="H462" i="3"/>
  <c r="I462" i="3" s="1"/>
  <c r="H464" i="3"/>
  <c r="I464" i="3" s="1"/>
  <c r="H469" i="3"/>
  <c r="I469" i="3" s="1"/>
  <c r="H470" i="3"/>
  <c r="I470" i="3" s="1"/>
  <c r="H472" i="3"/>
  <c r="I472" i="3" s="1"/>
  <c r="H473" i="3"/>
  <c r="I473" i="3" s="1"/>
  <c r="H474" i="3"/>
  <c r="I474" i="3" s="1"/>
  <c r="H476" i="3"/>
  <c r="I476" i="3" s="1"/>
  <c r="H481" i="3"/>
  <c r="I481" i="3" s="1"/>
  <c r="H482" i="3"/>
  <c r="I482" i="3" s="1"/>
  <c r="H483" i="3"/>
  <c r="I483" i="3" s="1"/>
  <c r="H484" i="3"/>
  <c r="I484" i="3" s="1"/>
  <c r="H485" i="3"/>
  <c r="I485" i="3" s="1"/>
  <c r="H486" i="3"/>
  <c r="I486" i="3" s="1"/>
  <c r="D201" i="1"/>
  <c r="H490" i="3"/>
  <c r="I490" i="3"/>
  <c r="H493" i="3"/>
  <c r="I493" i="3"/>
  <c r="H494" i="3"/>
  <c r="I494" i="3"/>
  <c r="H497" i="3"/>
  <c r="I497" i="3"/>
  <c r="H498" i="3"/>
  <c r="I498" i="3"/>
  <c r="H500" i="3"/>
  <c r="I500" i="3"/>
  <c r="H502" i="3"/>
  <c r="I502" i="3"/>
  <c r="H504" i="3"/>
  <c r="I504" i="3"/>
  <c r="H505" i="3"/>
  <c r="I505" i="3"/>
  <c r="H507" i="3"/>
  <c r="I507" i="3"/>
  <c r="H511" i="3"/>
  <c r="I511" i="3"/>
  <c r="H513" i="3"/>
  <c r="I513" i="3"/>
  <c r="H515" i="3"/>
  <c r="I515" i="3"/>
  <c r="H518" i="3"/>
  <c r="I518" i="3"/>
  <c r="H519" i="3"/>
  <c r="I519" i="3"/>
  <c r="H522" i="3"/>
  <c r="I522" i="3"/>
  <c r="H523" i="3"/>
  <c r="I523" i="3"/>
  <c r="H524" i="3"/>
  <c r="I524" i="3"/>
  <c r="H526" i="3"/>
  <c r="I526" i="3" s="1"/>
  <c r="H528" i="3"/>
  <c r="I528" i="3" s="1"/>
  <c r="H530" i="3"/>
  <c r="I530" i="3" s="1"/>
  <c r="H532" i="3"/>
  <c r="I532" i="3" s="1"/>
  <c r="H534" i="3"/>
  <c r="I534" i="3" s="1"/>
  <c r="H535" i="3"/>
  <c r="I535" i="3" s="1"/>
  <c r="H537" i="3"/>
  <c r="I537" i="3"/>
  <c r="H540" i="3"/>
  <c r="I540" i="3"/>
  <c r="H542" i="3"/>
  <c r="I542" i="3"/>
  <c r="H544" i="3"/>
  <c r="I544" i="3"/>
  <c r="H547" i="3"/>
  <c r="I547" i="3"/>
  <c r="H548" i="3"/>
  <c r="I548" i="3"/>
  <c r="H549" i="3"/>
  <c r="I549" i="3"/>
  <c r="H551" i="3"/>
  <c r="I551" i="3"/>
  <c r="H554" i="3"/>
  <c r="I554" i="3"/>
  <c r="H558" i="3"/>
  <c r="I558" i="3"/>
  <c r="H560" i="3"/>
  <c r="I560" i="3"/>
  <c r="H564" i="3"/>
  <c r="I564" i="3"/>
  <c r="H565" i="3"/>
  <c r="I565" i="3"/>
  <c r="H566" i="3"/>
  <c r="I566" i="3"/>
  <c r="H568" i="3"/>
  <c r="I568" i="3"/>
  <c r="H570" i="3"/>
  <c r="I570" i="3"/>
  <c r="H572" i="3"/>
  <c r="I572" i="3"/>
  <c r="H574" i="3"/>
  <c r="I574" i="3"/>
  <c r="H575" i="3"/>
  <c r="I575" i="3"/>
  <c r="H576" i="3"/>
  <c r="I576" i="3"/>
  <c r="H578" i="3"/>
  <c r="I578" i="3"/>
  <c r="H580" i="3"/>
  <c r="I580" i="3"/>
  <c r="H582" i="3"/>
  <c r="I582" i="3"/>
  <c r="H583" i="3"/>
  <c r="I583" i="3" s="1"/>
  <c r="H584" i="3"/>
  <c r="I584" i="3" s="1"/>
  <c r="H585" i="3"/>
  <c r="I585" i="3" s="1"/>
  <c r="H587" i="3"/>
  <c r="I587" i="3" s="1"/>
  <c r="H589" i="3"/>
  <c r="I589" i="3" s="1"/>
  <c r="H590" i="3"/>
  <c r="I590" i="3" s="1"/>
  <c r="H591" i="3"/>
  <c r="I591" i="3" s="1"/>
  <c r="D161" i="1"/>
  <c r="H594" i="3"/>
  <c r="I594" i="3"/>
  <c r="H596" i="3"/>
  <c r="I596" i="3"/>
  <c r="H597" i="3"/>
  <c r="I597" i="3"/>
  <c r="H598" i="3"/>
  <c r="I598" i="3"/>
  <c r="H599" i="3"/>
  <c r="I599" i="3"/>
  <c r="H601" i="3"/>
  <c r="I601" i="3"/>
  <c r="H604" i="3"/>
  <c r="I604" i="3"/>
  <c r="H606" i="3"/>
  <c r="I606" i="3"/>
  <c r="H608" i="3"/>
  <c r="I608" i="3"/>
  <c r="H609" i="3"/>
  <c r="I609" i="3"/>
  <c r="H611" i="3"/>
  <c r="I611" i="3" s="1"/>
  <c r="H613" i="3"/>
  <c r="I613" i="3" s="1"/>
  <c r="H614" i="3"/>
  <c r="I614" i="3" s="1"/>
  <c r="H618" i="3"/>
  <c r="I618" i="3" s="1"/>
  <c r="H620" i="3"/>
  <c r="I620" i="3" s="1"/>
  <c r="H623" i="3"/>
  <c r="I623" i="3" s="1"/>
  <c r="H624" i="3"/>
  <c r="I624" i="3" s="1"/>
  <c r="D94" i="1"/>
  <c r="H627" i="3"/>
  <c r="I627" i="3"/>
  <c r="H629" i="3"/>
  <c r="I629" i="3"/>
  <c r="H630" i="3"/>
  <c r="I630" i="3"/>
  <c r="H626" i="3"/>
  <c r="I626" i="3"/>
  <c r="H635" i="3"/>
  <c r="I635" i="3"/>
  <c r="H636" i="3"/>
  <c r="I636" i="3"/>
  <c r="H637" i="3"/>
  <c r="I637" i="3"/>
  <c r="H638" i="3"/>
  <c r="I638" i="3"/>
  <c r="H645" i="3"/>
  <c r="I645" i="3"/>
  <c r="H647" i="3"/>
  <c r="I647" i="3"/>
  <c r="H650" i="3"/>
  <c r="I650" i="3"/>
  <c r="H651" i="3"/>
  <c r="I651" i="3"/>
  <c r="H653" i="3"/>
  <c r="I653" i="3"/>
  <c r="H655" i="3"/>
  <c r="I655" i="3"/>
  <c r="H657" i="3"/>
  <c r="I657" i="3"/>
  <c r="H660" i="3"/>
  <c r="I660" i="3"/>
  <c r="H663" i="3"/>
  <c r="I663" i="3"/>
  <c r="H664" i="3"/>
  <c r="I664" i="3"/>
  <c r="H666" i="3"/>
  <c r="I666" i="3" s="1"/>
  <c r="H668" i="3"/>
  <c r="I668" i="3" s="1"/>
  <c r="H672" i="3"/>
  <c r="I672" i="3" s="1"/>
  <c r="H673" i="3"/>
  <c r="I673" i="3" s="1"/>
  <c r="H674" i="3"/>
  <c r="I674" i="3" s="1"/>
  <c r="H675" i="3"/>
  <c r="I675" i="3"/>
  <c r="H677" i="3"/>
  <c r="I677" i="3"/>
  <c r="H680" i="3"/>
  <c r="I680" i="3"/>
  <c r="H683" i="3"/>
  <c r="I683" i="3"/>
  <c r="H684" i="3"/>
  <c r="I684" i="3"/>
  <c r="H687" i="3"/>
  <c r="I687" i="3"/>
  <c r="H688" i="3"/>
  <c r="I688" i="3"/>
  <c r="H690" i="3"/>
  <c r="I690" i="3"/>
  <c r="H692" i="3"/>
  <c r="I692" i="3"/>
  <c r="H694" i="3"/>
  <c r="I694" i="3"/>
  <c r="H697" i="3"/>
  <c r="I697" i="3"/>
  <c r="H698" i="3"/>
  <c r="I698" i="3"/>
  <c r="H700" i="3"/>
  <c r="I700" i="3" s="1"/>
  <c r="H701" i="3"/>
  <c r="I701" i="3" s="1"/>
  <c r="D139" i="1" s="1"/>
  <c r="H704" i="3"/>
  <c r="I704" i="3"/>
  <c r="H705" i="3"/>
  <c r="I705" i="3"/>
  <c r="H706" i="3"/>
  <c r="I706" i="3"/>
  <c r="H708" i="3"/>
  <c r="I708" i="3"/>
  <c r="H710" i="3"/>
  <c r="I710" i="3"/>
  <c r="H713" i="3"/>
  <c r="I713" i="3"/>
  <c r="H719" i="3"/>
  <c r="I719" i="3" s="1"/>
  <c r="H720" i="3"/>
  <c r="I720" i="3" s="1"/>
  <c r="H721" i="3"/>
  <c r="I721" i="3" s="1"/>
  <c r="H722" i="3"/>
  <c r="I722" i="3" s="1"/>
  <c r="H726" i="3"/>
  <c r="I726" i="3" s="1"/>
  <c r="H727" i="3"/>
  <c r="I727" i="3" s="1"/>
  <c r="H728" i="3"/>
  <c r="I728" i="3" s="1"/>
  <c r="H731" i="3"/>
  <c r="I731" i="3" s="1"/>
  <c r="H732" i="3"/>
  <c r="I732" i="3" s="1"/>
  <c r="H733" i="3"/>
  <c r="I733" i="3" s="1"/>
  <c r="H735" i="3"/>
  <c r="I735" i="3" s="1"/>
  <c r="H738" i="3"/>
  <c r="I738" i="3" s="1"/>
  <c r="H740" i="3"/>
  <c r="I740" i="3" s="1"/>
  <c r="H742" i="3"/>
  <c r="I742" i="3" s="1"/>
  <c r="H745" i="3"/>
  <c r="I745" i="3" s="1"/>
  <c r="H746" i="3"/>
  <c r="I746" i="3" s="1"/>
  <c r="H748" i="3"/>
  <c r="I748" i="3" s="1"/>
  <c r="H749" i="3"/>
  <c r="I749" i="3" s="1"/>
  <c r="H750" i="3"/>
  <c r="I750" i="3" s="1"/>
  <c r="H751" i="3"/>
  <c r="I751" i="3"/>
  <c r="H752" i="3"/>
  <c r="I752" i="3"/>
  <c r="H754" i="3"/>
  <c r="I754" i="3"/>
  <c r="H756" i="3"/>
  <c r="I756" i="3"/>
  <c r="H758" i="3"/>
  <c r="I758" i="3"/>
  <c r="H760" i="3"/>
  <c r="I760" i="3"/>
  <c r="H762" i="3"/>
  <c r="I762" i="3"/>
  <c r="H765" i="3"/>
  <c r="I765" i="3"/>
  <c r="H767" i="3"/>
  <c r="I767" i="3"/>
  <c r="H770" i="3"/>
  <c r="I770" i="3"/>
  <c r="H772" i="3"/>
  <c r="I772" i="3"/>
  <c r="H777" i="3"/>
  <c r="I777" i="3"/>
  <c r="H778" i="3"/>
  <c r="I778" i="3"/>
  <c r="H779" i="3"/>
  <c r="I779" i="3"/>
  <c r="H780" i="3"/>
  <c r="I780" i="3"/>
  <c r="H781" i="3"/>
  <c r="I781" i="3"/>
  <c r="H784" i="3"/>
  <c r="I784" i="3"/>
  <c r="H787" i="3"/>
  <c r="I787" i="3"/>
  <c r="H788" i="3"/>
  <c r="I788" i="3"/>
  <c r="H790" i="3"/>
  <c r="I790" i="3"/>
  <c r="H792" i="3"/>
  <c r="I792" i="3"/>
  <c r="H794" i="3"/>
  <c r="I794" i="3"/>
  <c r="H796" i="3"/>
  <c r="I796" i="3"/>
  <c r="H799" i="3"/>
  <c r="I799" i="3"/>
  <c r="H802" i="3"/>
  <c r="I802" i="3"/>
  <c r="H805" i="3"/>
  <c r="I805" i="3"/>
  <c r="H808" i="3"/>
  <c r="I808" i="3"/>
  <c r="H810" i="3"/>
  <c r="I810" i="3"/>
  <c r="H812" i="3"/>
  <c r="I812" i="3"/>
  <c r="H658" i="3"/>
  <c r="I658" i="3"/>
  <c r="H816" i="3"/>
  <c r="I816" i="3"/>
  <c r="H818" i="3"/>
  <c r="I818" i="3"/>
  <c r="H820" i="3"/>
  <c r="I820" i="3"/>
  <c r="H822" i="3"/>
  <c r="I822" i="3"/>
  <c r="H825" i="3"/>
  <c r="I825" i="3"/>
  <c r="H827" i="3"/>
  <c r="I827" i="3"/>
  <c r="H829" i="3"/>
  <c r="I829" i="3"/>
  <c r="H832" i="3"/>
  <c r="I832" i="3"/>
  <c r="H833" i="3"/>
  <c r="I833" i="3"/>
  <c r="H836" i="3"/>
  <c r="I836" i="3"/>
  <c r="H837" i="3"/>
  <c r="I837" i="3"/>
  <c r="H839" i="3"/>
  <c r="I839" i="3" s="1"/>
  <c r="H840" i="3"/>
  <c r="I840" i="3" s="1"/>
  <c r="H841" i="3"/>
  <c r="I841" i="3" s="1"/>
  <c r="H843" i="3"/>
  <c r="I843" i="3" s="1"/>
  <c r="H845" i="3"/>
  <c r="I845" i="3" s="1"/>
  <c r="H847" i="3"/>
  <c r="I847" i="3" s="1"/>
  <c r="H849" i="3"/>
  <c r="I849" i="3" s="1"/>
  <c r="H852" i="3"/>
  <c r="I852" i="3" s="1"/>
  <c r="H856" i="3"/>
  <c r="I856" i="3" s="1"/>
  <c r="H857" i="3"/>
  <c r="I857" i="3" s="1"/>
  <c r="H862" i="3"/>
  <c r="I862" i="3" s="1"/>
  <c r="H864" i="3"/>
  <c r="I864" i="3" s="1"/>
  <c r="H867" i="3"/>
  <c r="I867" i="3" s="1"/>
  <c r="H868" i="3"/>
  <c r="I868" i="3" s="1"/>
  <c r="H869" i="3"/>
  <c r="I869" i="3" s="1"/>
  <c r="H871" i="3"/>
  <c r="I871" i="3" s="1"/>
  <c r="H875" i="3"/>
  <c r="I875" i="3" s="1"/>
  <c r="H876" i="3"/>
  <c r="I876" i="3" s="1"/>
  <c r="H878" i="3"/>
  <c r="I878" i="3" s="1"/>
  <c r="H881" i="3"/>
  <c r="I881" i="3" s="1"/>
  <c r="H885" i="3"/>
  <c r="I885" i="3" s="1"/>
  <c r="H886" i="3"/>
  <c r="I886" i="3" s="1"/>
  <c r="H887" i="3"/>
  <c r="I887" i="3" s="1"/>
  <c r="D239" i="1" s="1"/>
  <c r="H888" i="3"/>
  <c r="I888" i="3" s="1"/>
  <c r="H891" i="3"/>
  <c r="I891" i="3" s="1"/>
  <c r="H892" i="3"/>
  <c r="I892" i="3" s="1"/>
  <c r="H894" i="3"/>
  <c r="I894" i="3" s="1"/>
  <c r="H897" i="3"/>
  <c r="I897" i="3" s="1"/>
  <c r="H898" i="3"/>
  <c r="I898" i="3" s="1"/>
  <c r="H902" i="3"/>
  <c r="I902" i="3" s="1"/>
  <c r="H904" i="3"/>
  <c r="I904" i="3" s="1"/>
  <c r="H907" i="3"/>
  <c r="I907" i="3" s="1"/>
  <c r="H908" i="3"/>
  <c r="I908" i="3" s="1"/>
  <c r="D243" i="1"/>
  <c r="H909" i="3"/>
  <c r="I909" i="3"/>
  <c r="H911" i="3"/>
  <c r="I911" i="3"/>
  <c r="H913" i="3"/>
  <c r="I913" i="3"/>
  <c r="H914" i="3"/>
  <c r="I914" i="3"/>
  <c r="H915" i="3"/>
  <c r="I915" i="3" s="1"/>
  <c r="H917" i="3"/>
  <c r="I917" i="3" s="1"/>
  <c r="H920" i="3"/>
  <c r="I920" i="3" s="1"/>
  <c r="H923" i="3"/>
  <c r="I923" i="3" s="1"/>
  <c r="H924" i="3"/>
  <c r="I924" i="3" s="1"/>
  <c r="H926" i="3"/>
  <c r="I926" i="3" s="1"/>
  <c r="H928" i="3"/>
  <c r="I928" i="3" s="1"/>
  <c r="H930" i="3"/>
  <c r="I930" i="3" s="1"/>
  <c r="H931" i="3"/>
  <c r="I931" i="3" s="1"/>
  <c r="H934" i="3"/>
  <c r="I934" i="3" s="1"/>
  <c r="H935" i="3"/>
  <c r="I935" i="3" s="1"/>
  <c r="H936" i="3"/>
  <c r="I936" i="3" s="1"/>
  <c r="H939" i="3"/>
  <c r="I939" i="3" s="1"/>
  <c r="H141" i="3"/>
  <c r="I141" i="3" s="1"/>
  <c r="H369" i="3"/>
  <c r="I369" i="3" s="1"/>
  <c r="H586" i="3"/>
  <c r="I586" i="3"/>
  <c r="H289" i="3"/>
  <c r="I289" i="3"/>
  <c r="H260" i="3"/>
  <c r="I260" i="3" s="1"/>
  <c r="D229" i="1" s="1"/>
  <c r="H386" i="3"/>
  <c r="I386" i="3"/>
  <c r="H693" i="3"/>
  <c r="I693" i="3" s="1"/>
  <c r="H349" i="3"/>
  <c r="I349" i="3" s="1"/>
  <c r="C122" i="1"/>
  <c r="D151" i="1"/>
  <c r="H57" i="3"/>
  <c r="I57" i="3" s="1"/>
  <c r="H9" i="3"/>
  <c r="I9" i="3" s="1"/>
  <c r="H228" i="3"/>
  <c r="I228" i="3" s="1"/>
  <c r="D14" i="1" s="1"/>
  <c r="H593" i="3"/>
  <c r="I593" i="3"/>
  <c r="D122" i="1"/>
  <c r="C219" i="1"/>
  <c r="C161" i="1"/>
  <c r="H102" i="3"/>
  <c r="I102" i="3"/>
  <c r="C207" i="1"/>
  <c r="H69" i="3"/>
  <c r="I69" i="3"/>
  <c r="C218" i="1"/>
  <c r="H34" i="3"/>
  <c r="I34" i="3"/>
  <c r="H910" i="3"/>
  <c r="I910" i="3" s="1"/>
  <c r="D224" i="1"/>
  <c r="H718" i="3"/>
  <c r="I718" i="3" s="1"/>
  <c r="C231" i="1"/>
  <c r="H607" i="3"/>
  <c r="I607" i="3"/>
  <c r="H744" i="3"/>
  <c r="I744" i="3" s="1"/>
  <c r="D154" i="1"/>
  <c r="C72" i="1"/>
  <c r="D207" i="1"/>
  <c r="H600" i="3"/>
  <c r="I600" i="3"/>
  <c r="H893" i="3"/>
  <c r="I893" i="3"/>
  <c r="C214" i="1"/>
  <c r="H275" i="3"/>
  <c r="I275" i="3" s="1"/>
  <c r="C226" i="1"/>
  <c r="C232" i="1"/>
  <c r="C158" i="1"/>
  <c r="H546" i="3"/>
  <c r="I546" i="3"/>
  <c r="C195" i="1"/>
  <c r="H550" i="3"/>
  <c r="I550" i="3"/>
  <c r="D81" i="1"/>
  <c r="C205" i="1"/>
  <c r="H10" i="3"/>
  <c r="I10" i="3"/>
  <c r="H8" i="3"/>
  <c r="I8" i="3"/>
  <c r="H7" i="3"/>
  <c r="I7" i="3"/>
  <c r="H6" i="3"/>
  <c r="I6" i="3"/>
  <c r="H11" i="3"/>
  <c r="I11" i="3"/>
  <c r="H13" i="3"/>
  <c r="I13" i="3" s="1"/>
  <c r="H15" i="3"/>
  <c r="I15" i="3" s="1"/>
  <c r="H17" i="3"/>
  <c r="I17" i="3" s="1"/>
  <c r="D61" i="1"/>
  <c r="H20" i="3"/>
  <c r="I20" i="3" s="1"/>
  <c r="H22" i="3"/>
  <c r="I22" i="3"/>
  <c r="D236" i="1" s="1"/>
  <c r="H26" i="3"/>
  <c r="I26" i="3" s="1"/>
  <c r="H28" i="3"/>
  <c r="I28" i="3"/>
  <c r="H29" i="3"/>
  <c r="I29" i="3" s="1"/>
  <c r="H30" i="3"/>
  <c r="I30" i="3"/>
  <c r="H33" i="3"/>
  <c r="I33" i="3" s="1"/>
  <c r="H36" i="3"/>
  <c r="I36" i="3"/>
  <c r="H39" i="3"/>
  <c r="I39" i="3" s="1"/>
  <c r="H41" i="3"/>
  <c r="I41" i="3"/>
  <c r="D53" i="1" s="1"/>
  <c r="H42" i="3"/>
  <c r="I42" i="3" s="1"/>
  <c r="H45" i="3"/>
  <c r="I45" i="3"/>
  <c r="H51" i="3"/>
  <c r="I51" i="3" s="1"/>
  <c r="D148" i="1" s="1"/>
  <c r="H54" i="3"/>
  <c r="I54" i="3" s="1"/>
  <c r="H59" i="3"/>
  <c r="I59" i="3" s="1"/>
  <c r="H60" i="3"/>
  <c r="I60" i="3" s="1"/>
  <c r="H63" i="3"/>
  <c r="I63" i="3"/>
  <c r="H67" i="3"/>
  <c r="I67" i="3" s="1"/>
  <c r="H71" i="3"/>
  <c r="I71" i="3"/>
  <c r="H75" i="3"/>
  <c r="I75" i="3" s="1"/>
  <c r="H77" i="3"/>
  <c r="I77" i="3"/>
  <c r="H81" i="3"/>
  <c r="I81" i="3" s="1"/>
  <c r="H83" i="3"/>
  <c r="I83" i="3"/>
  <c r="H85" i="3"/>
  <c r="I85" i="3" s="1"/>
  <c r="D153" i="1" s="1"/>
  <c r="H87" i="3"/>
  <c r="I87" i="3"/>
  <c r="H90" i="3"/>
  <c r="I90" i="3" s="1"/>
  <c r="H93" i="3"/>
  <c r="I93" i="3"/>
  <c r="H94" i="3"/>
  <c r="I94" i="3" s="1"/>
  <c r="H95" i="3"/>
  <c r="I95" i="3"/>
  <c r="H99" i="3"/>
  <c r="I99" i="3" s="1"/>
  <c r="H100" i="3"/>
  <c r="I100" i="3"/>
  <c r="D132" i="1"/>
  <c r="H101" i="3"/>
  <c r="I101" i="3" s="1"/>
  <c r="H103" i="3"/>
  <c r="I103" i="3" s="1"/>
  <c r="H109" i="3"/>
  <c r="I109" i="3" s="1"/>
  <c r="D106" i="1"/>
  <c r="H112" i="3"/>
  <c r="I112" i="3" s="1"/>
  <c r="H114" i="3"/>
  <c r="I114" i="3"/>
  <c r="H115" i="3"/>
  <c r="I115" i="3" s="1"/>
  <c r="H122" i="3"/>
  <c r="I122" i="3"/>
  <c r="H125" i="3"/>
  <c r="I125" i="3" s="1"/>
  <c r="H127" i="3"/>
  <c r="I127" i="3"/>
  <c r="H129" i="3"/>
  <c r="I129" i="3" s="1"/>
  <c r="H133" i="3"/>
  <c r="I133" i="3"/>
  <c r="H135" i="3"/>
  <c r="I135" i="3" s="1"/>
  <c r="H138" i="3"/>
  <c r="I138" i="3"/>
  <c r="H145" i="3"/>
  <c r="I145" i="3" s="1"/>
  <c r="H147" i="3"/>
  <c r="I147" i="3"/>
  <c r="H149" i="3"/>
  <c r="I149" i="3" s="1"/>
  <c r="H151" i="3"/>
  <c r="I151" i="3"/>
  <c r="H153" i="3"/>
  <c r="I153" i="3" s="1"/>
  <c r="H155" i="3"/>
  <c r="I155" i="3"/>
  <c r="H158" i="3"/>
  <c r="I158" i="3" s="1"/>
  <c r="H161" i="3"/>
  <c r="I161" i="3"/>
  <c r="H162" i="3"/>
  <c r="I162" i="3" s="1"/>
  <c r="H166" i="3"/>
  <c r="I166" i="3"/>
  <c r="H169" i="3"/>
  <c r="I169" i="3" s="1"/>
  <c r="H171" i="3"/>
  <c r="I171" i="3"/>
  <c r="H173" i="3"/>
  <c r="I173" i="3" s="1"/>
  <c r="H174" i="3"/>
  <c r="I174" i="3"/>
  <c r="H179" i="3"/>
  <c r="I179" i="3" s="1"/>
  <c r="H183" i="3"/>
  <c r="I183" i="3"/>
  <c r="D83" i="1"/>
  <c r="H184" i="3"/>
  <c r="I184" i="3" s="1"/>
  <c r="H188" i="3"/>
  <c r="I188" i="3"/>
  <c r="H190" i="3"/>
  <c r="I190" i="3" s="1"/>
  <c r="H192" i="3"/>
  <c r="I192" i="3"/>
  <c r="H194" i="3"/>
  <c r="I194" i="3" s="1"/>
  <c r="H196" i="3"/>
  <c r="I196" i="3" s="1"/>
  <c r="D159" i="1" s="1"/>
  <c r="D147" i="1"/>
  <c r="H199" i="3"/>
  <c r="I199" i="3"/>
  <c r="H200" i="3"/>
  <c r="I200" i="3"/>
  <c r="H202" i="3"/>
  <c r="I202" i="3"/>
  <c r="H204" i="3"/>
  <c r="I204" i="3"/>
  <c r="H206" i="3"/>
  <c r="I206" i="3"/>
  <c r="H207" i="3"/>
  <c r="I207" i="3"/>
  <c r="H211" i="3"/>
  <c r="I211" i="3"/>
  <c r="H215" i="3"/>
  <c r="I215" i="3"/>
  <c r="H218" i="3"/>
  <c r="I218" i="3"/>
  <c r="H220" i="3"/>
  <c r="I220" i="3" s="1"/>
  <c r="H223" i="3"/>
  <c r="I223" i="3" s="1"/>
  <c r="H227" i="3"/>
  <c r="I227" i="3" s="1"/>
  <c r="H232" i="3"/>
  <c r="I232" i="3"/>
  <c r="H233" i="3"/>
  <c r="I233" i="3" s="1"/>
  <c r="D182" i="1"/>
  <c r="H236" i="3"/>
  <c r="I236" i="3"/>
  <c r="H238" i="3"/>
  <c r="I238" i="3"/>
  <c r="H240" i="3"/>
  <c r="I240" i="3"/>
  <c r="H242" i="3"/>
  <c r="I242" i="3"/>
  <c r="H243" i="3"/>
  <c r="I243" i="3"/>
  <c r="H247" i="3"/>
  <c r="I247" i="3"/>
  <c r="H248" i="3"/>
  <c r="I248" i="3"/>
  <c r="H249" i="3"/>
  <c r="I249" i="3"/>
  <c r="H252" i="3"/>
  <c r="I252" i="3"/>
  <c r="H255" i="3"/>
  <c r="I255" i="3"/>
  <c r="H257" i="3"/>
  <c r="I257" i="3"/>
  <c r="H259" i="3"/>
  <c r="I259" i="3"/>
  <c r="H263" i="3"/>
  <c r="I263" i="3" s="1"/>
  <c r="D124" i="1" s="1"/>
  <c r="E124" i="1" s="1"/>
  <c r="H265" i="3"/>
  <c r="I265" i="3"/>
  <c r="H267" i="3"/>
  <c r="I267" i="3" s="1"/>
  <c r="H269" i="3"/>
  <c r="I269" i="3"/>
  <c r="D79" i="1" s="1"/>
  <c r="E79" i="1" s="1"/>
  <c r="D67" i="1"/>
  <c r="H272" i="3"/>
  <c r="I272" i="3" s="1"/>
  <c r="D15" i="1"/>
  <c r="H274" i="3"/>
  <c r="I274" i="3" s="1"/>
  <c r="D107" i="1" s="1"/>
  <c r="H278" i="3"/>
  <c r="I278" i="3"/>
  <c r="H280" i="3"/>
  <c r="I280" i="3" s="1"/>
  <c r="H283" i="3"/>
  <c r="I283" i="3"/>
  <c r="H288" i="3"/>
  <c r="I288" i="3" s="1"/>
  <c r="H296" i="3"/>
  <c r="I296" i="3"/>
  <c r="H297" i="3"/>
  <c r="I297" i="3" s="1"/>
  <c r="H301" i="3"/>
  <c r="I301" i="3"/>
  <c r="H302" i="3"/>
  <c r="I302" i="3" s="1"/>
  <c r="H305" i="3"/>
  <c r="I305" i="3"/>
  <c r="H308" i="3"/>
  <c r="I308" i="3" s="1"/>
  <c r="H316" i="3"/>
  <c r="I316" i="3"/>
  <c r="D238" i="1"/>
  <c r="H318" i="3"/>
  <c r="I318" i="3" s="1"/>
  <c r="H322" i="3"/>
  <c r="I322" i="3"/>
  <c r="H325" i="3"/>
  <c r="I325" i="3" s="1"/>
  <c r="H329" i="3"/>
  <c r="I329" i="3" s="1"/>
  <c r="H335" i="3"/>
  <c r="I335" i="3" s="1"/>
  <c r="H337" i="3"/>
  <c r="I337" i="3" s="1"/>
  <c r="H339" i="3"/>
  <c r="I339" i="3" s="1"/>
  <c r="H341" i="3"/>
  <c r="I341" i="3"/>
  <c r="H344" i="3"/>
  <c r="I344" i="3" s="1"/>
  <c r="H345" i="3"/>
  <c r="I345" i="3"/>
  <c r="H347" i="3"/>
  <c r="I347" i="3" s="1"/>
  <c r="H351" i="3"/>
  <c r="I351" i="3" s="1"/>
  <c r="H353" i="3"/>
  <c r="I353" i="3" s="1"/>
  <c r="H355" i="3"/>
  <c r="I355" i="3" s="1"/>
  <c r="H356" i="3"/>
  <c r="I356" i="3" s="1"/>
  <c r="H362" i="3"/>
  <c r="I362" i="3"/>
  <c r="H364" i="3"/>
  <c r="I364" i="3"/>
  <c r="D37" i="1"/>
  <c r="H366" i="3"/>
  <c r="I366" i="3" s="1"/>
  <c r="H373" i="3"/>
  <c r="I373" i="3"/>
  <c r="H377" i="3"/>
  <c r="I377" i="3" s="1"/>
  <c r="D50" i="1" s="1"/>
  <c r="E50" i="1" s="1"/>
  <c r="D100" i="1"/>
  <c r="H379" i="3"/>
  <c r="I379" i="3"/>
  <c r="H382" i="3"/>
  <c r="I382" i="3"/>
  <c r="H383" i="3"/>
  <c r="I383" i="3"/>
  <c r="H388" i="3"/>
  <c r="I388" i="3"/>
  <c r="D173" i="1"/>
  <c r="H392" i="3"/>
  <c r="I392" i="3" s="1"/>
  <c r="D250" i="1"/>
  <c r="H395" i="3"/>
  <c r="I395" i="3" s="1"/>
  <c r="H398" i="3"/>
  <c r="I398" i="3"/>
  <c r="H400" i="3"/>
  <c r="I400" i="3" s="1"/>
  <c r="H402" i="3"/>
  <c r="I402" i="3"/>
  <c r="H404" i="3"/>
  <c r="I404" i="3" s="1"/>
  <c r="H405" i="3"/>
  <c r="I405" i="3"/>
  <c r="H406" i="3"/>
  <c r="I406" i="3" s="1"/>
  <c r="H410" i="3"/>
  <c r="I410" i="3"/>
  <c r="H412" i="3"/>
  <c r="I412" i="3" s="1"/>
  <c r="H413" i="3"/>
  <c r="I413" i="3"/>
  <c r="D101" i="1"/>
  <c r="H414" i="3"/>
  <c r="I414" i="3" s="1"/>
  <c r="H418" i="3"/>
  <c r="I418" i="3"/>
  <c r="H420" i="3"/>
  <c r="I420" i="3" s="1"/>
  <c r="H422" i="3"/>
  <c r="I422" i="3"/>
  <c r="H424" i="3"/>
  <c r="I424" i="3" s="1"/>
  <c r="H426" i="3"/>
  <c r="I426" i="3" s="1"/>
  <c r="H429" i="3"/>
  <c r="I429" i="3" s="1"/>
  <c r="H432" i="3"/>
  <c r="I432" i="3" s="1"/>
  <c r="H436" i="3"/>
  <c r="I436" i="3" s="1"/>
  <c r="H438" i="3"/>
  <c r="I438" i="3"/>
  <c r="H440" i="3"/>
  <c r="I440" i="3" s="1"/>
  <c r="H443" i="3"/>
  <c r="I443" i="3"/>
  <c r="H445" i="3"/>
  <c r="I445" i="3" s="1"/>
  <c r="H448" i="3"/>
  <c r="I448" i="3" s="1"/>
  <c r="D222" i="1" s="1"/>
  <c r="D64" i="1"/>
  <c r="H453" i="3"/>
  <c r="I453" i="3"/>
  <c r="H455" i="3"/>
  <c r="I455" i="3"/>
  <c r="H461" i="3"/>
  <c r="I461" i="3"/>
  <c r="H463" i="3"/>
  <c r="I463" i="3"/>
  <c r="H465" i="3"/>
  <c r="I465" i="3"/>
  <c r="D232" i="1" s="1"/>
  <c r="H466" i="3"/>
  <c r="I466" i="3"/>
  <c r="H467" i="3"/>
  <c r="I467" i="3" s="1"/>
  <c r="H468" i="3"/>
  <c r="I468" i="3" s="1"/>
  <c r="H475" i="3"/>
  <c r="I475" i="3"/>
  <c r="H477" i="3"/>
  <c r="I477" i="3" s="1"/>
  <c r="H478" i="3"/>
  <c r="I478" i="3"/>
  <c r="H479" i="3"/>
  <c r="I479" i="3" s="1"/>
  <c r="H480" i="3"/>
  <c r="I480" i="3" s="1"/>
  <c r="H489" i="3"/>
  <c r="I489" i="3" s="1"/>
  <c r="H491" i="3"/>
  <c r="I491" i="3" s="1"/>
  <c r="H492" i="3"/>
  <c r="I492" i="3" s="1"/>
  <c r="H496" i="3"/>
  <c r="I496" i="3"/>
  <c r="H499" i="3"/>
  <c r="I499" i="3" s="1"/>
  <c r="H501" i="3"/>
  <c r="I501" i="3"/>
  <c r="H506" i="3"/>
  <c r="I506" i="3"/>
  <c r="H510" i="3"/>
  <c r="I510" i="3"/>
  <c r="H512" i="3"/>
  <c r="I512" i="3"/>
  <c r="H514" i="3"/>
  <c r="I514" i="3"/>
  <c r="H516" i="3"/>
  <c r="I516" i="3"/>
  <c r="D203" i="1" s="1"/>
  <c r="H517" i="3"/>
  <c r="I517" i="3"/>
  <c r="H521" i="3"/>
  <c r="I521" i="3"/>
  <c r="D138" i="1"/>
  <c r="H525" i="3"/>
  <c r="I525" i="3" s="1"/>
  <c r="H527" i="3"/>
  <c r="I527" i="3" s="1"/>
  <c r="D48" i="1" s="1"/>
  <c r="E48" i="1" s="1"/>
  <c r="H529" i="3"/>
  <c r="I529" i="3"/>
  <c r="H531" i="3"/>
  <c r="I531" i="3"/>
  <c r="H533" i="3"/>
  <c r="I533" i="3"/>
  <c r="D246" i="1"/>
  <c r="H536" i="3"/>
  <c r="I536" i="3" s="1"/>
  <c r="H538" i="3"/>
  <c r="I538" i="3" s="1"/>
  <c r="H539" i="3"/>
  <c r="I539" i="3" s="1"/>
  <c r="H541" i="3"/>
  <c r="I541" i="3"/>
  <c r="H545" i="3"/>
  <c r="I545" i="3" s="1"/>
  <c r="D11" i="1"/>
  <c r="H553" i="3"/>
  <c r="I553" i="3"/>
  <c r="H556" i="3"/>
  <c r="I556" i="3"/>
  <c r="H557" i="3"/>
  <c r="I557" i="3"/>
  <c r="D13" i="1" s="1"/>
  <c r="E13" i="1" s="1"/>
  <c r="D200" i="1"/>
  <c r="H559" i="3"/>
  <c r="I559" i="3" s="1"/>
  <c r="D91" i="1"/>
  <c r="E91" i="1" s="1"/>
  <c r="H562" i="3"/>
  <c r="I562" i="3"/>
  <c r="H563" i="3"/>
  <c r="I563" i="3"/>
  <c r="H567" i="3"/>
  <c r="I567" i="3"/>
  <c r="H571" i="3"/>
  <c r="I571" i="3"/>
  <c r="H577" i="3"/>
  <c r="I577" i="3"/>
  <c r="H579" i="3"/>
  <c r="I579" i="3"/>
  <c r="H581" i="3"/>
  <c r="I581" i="3"/>
  <c r="H588" i="3"/>
  <c r="I588" i="3"/>
  <c r="D242" i="1"/>
  <c r="H595" i="3"/>
  <c r="I595" i="3" s="1"/>
  <c r="D162" i="1"/>
  <c r="H603" i="3"/>
  <c r="I603" i="3"/>
  <c r="D115" i="1"/>
  <c r="H605" i="3"/>
  <c r="I605" i="3" s="1"/>
  <c r="H610" i="3"/>
  <c r="I610" i="3" s="1"/>
  <c r="H612" i="3"/>
  <c r="I612" i="3" s="1"/>
  <c r="H617" i="3"/>
  <c r="I617" i="3" s="1"/>
  <c r="H619" i="3"/>
  <c r="I619" i="3" s="1"/>
  <c r="H621" i="3"/>
  <c r="I621" i="3"/>
  <c r="H622" i="3"/>
  <c r="I622" i="3" s="1"/>
  <c r="H628" i="3"/>
  <c r="I628" i="3" s="1"/>
  <c r="H625" i="3"/>
  <c r="I625" i="3" s="1"/>
  <c r="H632" i="3"/>
  <c r="I632" i="3" s="1"/>
  <c r="H633" i="3"/>
  <c r="I633" i="3" s="1"/>
  <c r="H634" i="3"/>
  <c r="I634" i="3" s="1"/>
  <c r="H639" i="3"/>
  <c r="I639" i="3" s="1"/>
  <c r="H640" i="3"/>
  <c r="I640" i="3"/>
  <c r="H641" i="3"/>
  <c r="I641" i="3" s="1"/>
  <c r="H642" i="3"/>
  <c r="I642" i="3" s="1"/>
  <c r="H644" i="3"/>
  <c r="I644" i="3" s="1"/>
  <c r="H646" i="3"/>
  <c r="I646" i="3" s="1"/>
  <c r="H648" i="3"/>
  <c r="I648" i="3" s="1"/>
  <c r="H649" i="3"/>
  <c r="I649" i="3" s="1"/>
  <c r="H652" i="3"/>
  <c r="I652" i="3" s="1"/>
  <c r="H654" i="3"/>
  <c r="I654" i="3"/>
  <c r="H656" i="3"/>
  <c r="I656" i="3" s="1"/>
  <c r="H659" i="3"/>
  <c r="I659" i="3" s="1"/>
  <c r="D78" i="1" s="1"/>
  <c r="E78" i="1" s="1"/>
  <c r="D18" i="1"/>
  <c r="H662" i="3"/>
  <c r="I662" i="3"/>
  <c r="D102" i="1" s="1"/>
  <c r="H667" i="3"/>
  <c r="I667" i="3" s="1"/>
  <c r="D56" i="1" s="1"/>
  <c r="E56" i="1" s="1"/>
  <c r="D23" i="1"/>
  <c r="H670" i="3"/>
  <c r="I670" i="3" s="1"/>
  <c r="H671" i="3"/>
  <c r="I671" i="3"/>
  <c r="D175" i="1" s="1"/>
  <c r="E175" i="1" s="1"/>
  <c r="H679" i="3"/>
  <c r="I679" i="3" s="1"/>
  <c r="H681" i="3"/>
  <c r="I681" i="3" s="1"/>
  <c r="H682" i="3"/>
  <c r="I682" i="3" s="1"/>
  <c r="H686" i="3"/>
  <c r="I686" i="3"/>
  <c r="D156" i="1" s="1"/>
  <c r="H689" i="3"/>
  <c r="I689" i="3" s="1"/>
  <c r="H691" i="3"/>
  <c r="I691" i="3"/>
  <c r="H695" i="3"/>
  <c r="I695" i="3" s="1"/>
  <c r="H696" i="3"/>
  <c r="I696" i="3"/>
  <c r="H699" i="3"/>
  <c r="I699" i="3" s="1"/>
  <c r="H702" i="3"/>
  <c r="I702" i="3"/>
  <c r="D73" i="1"/>
  <c r="H703" i="3"/>
  <c r="I703" i="3" s="1"/>
  <c r="D170" i="1" s="1"/>
  <c r="H707" i="3"/>
  <c r="I707" i="3" s="1"/>
  <c r="H709" i="3"/>
  <c r="I709" i="3" s="1"/>
  <c r="H715" i="3"/>
  <c r="I715" i="3" s="1"/>
  <c r="H716" i="3"/>
  <c r="I716" i="3" s="1"/>
  <c r="H717" i="3"/>
  <c r="I717" i="3" s="1"/>
  <c r="H723" i="3"/>
  <c r="I723" i="3" s="1"/>
  <c r="H724" i="3"/>
  <c r="I724" i="3" s="1"/>
  <c r="D24" i="1" s="1"/>
  <c r="D58" i="1"/>
  <c r="H725" i="3"/>
  <c r="I725" i="3"/>
  <c r="H730" i="3"/>
  <c r="I730" i="3" s="1"/>
  <c r="H734" i="3"/>
  <c r="I734" i="3"/>
  <c r="H737" i="3"/>
  <c r="I737" i="3" s="1"/>
  <c r="H739" i="3"/>
  <c r="I739" i="3"/>
  <c r="D25" i="1" s="1"/>
  <c r="H741" i="3"/>
  <c r="I741" i="3" s="1"/>
  <c r="D65" i="1"/>
  <c r="E65" i="1" s="1"/>
  <c r="H743" i="3"/>
  <c r="I743" i="3" s="1"/>
  <c r="H747" i="3"/>
  <c r="I747" i="3"/>
  <c r="H753" i="3"/>
  <c r="I753" i="3" s="1"/>
  <c r="H755" i="3"/>
  <c r="I755" i="3"/>
  <c r="H757" i="3"/>
  <c r="I757" i="3" s="1"/>
  <c r="H759" i="3"/>
  <c r="I759" i="3"/>
  <c r="H761" i="3"/>
  <c r="I761" i="3" s="1"/>
  <c r="H764" i="3"/>
  <c r="I764" i="3"/>
  <c r="D69" i="1"/>
  <c r="H766" i="3"/>
  <c r="I766" i="3" s="1"/>
  <c r="H769" i="3"/>
  <c r="I769" i="3" s="1"/>
  <c r="H771" i="3"/>
  <c r="I771" i="3" s="1"/>
  <c r="D12" i="1" s="1"/>
  <c r="D171" i="1"/>
  <c r="H774" i="3"/>
  <c r="I774" i="3" s="1"/>
  <c r="H775" i="3"/>
  <c r="I775" i="3"/>
  <c r="D98" i="1" s="1"/>
  <c r="H776" i="3"/>
  <c r="I776" i="3" s="1"/>
  <c r="H783" i="3"/>
  <c r="I783" i="3"/>
  <c r="H785" i="3"/>
  <c r="I785" i="3" s="1"/>
  <c r="H786" i="3"/>
  <c r="I786" i="3"/>
  <c r="H789" i="3"/>
  <c r="I789" i="3" s="1"/>
  <c r="H791" i="3"/>
  <c r="I791" i="3"/>
  <c r="D144" i="1" s="1"/>
  <c r="H793" i="3"/>
  <c r="I793" i="3" s="1"/>
  <c r="H795" i="3"/>
  <c r="I795" i="3" s="1"/>
  <c r="H797" i="3"/>
  <c r="I797" i="3" s="1"/>
  <c r="H798" i="3"/>
  <c r="I798" i="3" s="1"/>
  <c r="D181" i="1"/>
  <c r="H801" i="3"/>
  <c r="I801" i="3"/>
  <c r="D41" i="1" s="1"/>
  <c r="D16" i="1"/>
  <c r="H804" i="3"/>
  <c r="I804" i="3" s="1"/>
  <c r="H806" i="3"/>
  <c r="I806" i="3" s="1"/>
  <c r="H807" i="3"/>
  <c r="I807" i="3" s="1"/>
  <c r="H809" i="3"/>
  <c r="I809" i="3" s="1"/>
  <c r="H811" i="3"/>
  <c r="I811" i="3" s="1"/>
  <c r="H813" i="3"/>
  <c r="I813" i="3" s="1"/>
  <c r="H815" i="3"/>
  <c r="I815" i="3" s="1"/>
  <c r="H817" i="3"/>
  <c r="I817" i="3" s="1"/>
  <c r="D249" i="1" s="1"/>
  <c r="H819" i="3"/>
  <c r="I819" i="3" s="1"/>
  <c r="H821" i="3"/>
  <c r="I821" i="3" s="1"/>
  <c r="H823" i="3"/>
  <c r="I823" i="3" s="1"/>
  <c r="D22" i="1" s="1"/>
  <c r="E22" i="1" s="1"/>
  <c r="D265" i="1"/>
  <c r="H826" i="3"/>
  <c r="I826" i="3" s="1"/>
  <c r="H828" i="3"/>
  <c r="I828" i="3"/>
  <c r="D143" i="1"/>
  <c r="H831" i="3"/>
  <c r="I831" i="3" s="1"/>
  <c r="H835" i="3"/>
  <c r="I835" i="3" s="1"/>
  <c r="D54" i="1" s="1"/>
  <c r="D26" i="1"/>
  <c r="H838" i="3"/>
  <c r="I838" i="3"/>
  <c r="H842" i="3"/>
  <c r="I842" i="3" s="1"/>
  <c r="H844" i="3"/>
  <c r="I844" i="3"/>
  <c r="H846" i="3"/>
  <c r="I846" i="3" s="1"/>
  <c r="H848" i="3"/>
  <c r="I848" i="3"/>
  <c r="H851" i="3"/>
  <c r="I851" i="3" s="1"/>
  <c r="H853" i="3"/>
  <c r="I853" i="3"/>
  <c r="H854" i="3"/>
  <c r="I854" i="3" s="1"/>
  <c r="D45" i="1" s="1"/>
  <c r="H855" i="3"/>
  <c r="I855" i="3"/>
  <c r="H858" i="3"/>
  <c r="I858" i="3" s="1"/>
  <c r="H859" i="3"/>
  <c r="I859" i="3"/>
  <c r="H860" i="3"/>
  <c r="I860" i="3" s="1"/>
  <c r="D202" i="1"/>
  <c r="H861" i="3"/>
  <c r="I861" i="3" s="1"/>
  <c r="H863" i="3"/>
  <c r="I863" i="3"/>
  <c r="H865" i="3"/>
  <c r="I865" i="3" s="1"/>
  <c r="H866" i="3"/>
  <c r="I866" i="3"/>
  <c r="H877" i="3"/>
  <c r="I877" i="3" s="1"/>
  <c r="H879" i="3"/>
  <c r="I879" i="3"/>
  <c r="H880" i="3"/>
  <c r="I880" i="3" s="1"/>
  <c r="H882" i="3"/>
  <c r="I882" i="3"/>
  <c r="H883" i="3"/>
  <c r="I883" i="3" s="1"/>
  <c r="H884" i="3"/>
  <c r="I884" i="3"/>
  <c r="H889" i="3"/>
  <c r="I889" i="3" s="1"/>
  <c r="H890" i="3"/>
  <c r="I890" i="3"/>
  <c r="D108" i="1" s="1"/>
  <c r="D70" i="1"/>
  <c r="E70" i="1" s="1"/>
  <c r="H895" i="3"/>
  <c r="I895" i="3" s="1"/>
  <c r="H896" i="3"/>
  <c r="I896" i="3"/>
  <c r="H901" i="3"/>
  <c r="I901" i="3" s="1"/>
  <c r="H903" i="3"/>
  <c r="I903" i="3"/>
  <c r="H905" i="3"/>
  <c r="I905" i="3" s="1"/>
  <c r="D68" i="1"/>
  <c r="H906" i="3"/>
  <c r="I906" i="3" s="1"/>
  <c r="H912" i="3"/>
  <c r="I912" i="3"/>
  <c r="H916" i="3"/>
  <c r="I916" i="3" s="1"/>
  <c r="H918" i="3"/>
  <c r="I918" i="3"/>
  <c r="H919" i="3"/>
  <c r="I919" i="3" s="1"/>
  <c r="H921" i="3"/>
  <c r="I921" i="3" s="1"/>
  <c r="H922" i="3"/>
  <c r="I922" i="3" s="1"/>
  <c r="H925" i="3"/>
  <c r="I925" i="3"/>
  <c r="D157" i="1" s="1"/>
  <c r="E157" i="1" s="1"/>
  <c r="H927" i="3"/>
  <c r="I927" i="3"/>
  <c r="H929" i="3"/>
  <c r="I929" i="3" s="1"/>
  <c r="H932" i="3"/>
  <c r="I932" i="3"/>
  <c r="H933" i="3"/>
  <c r="I933" i="3" s="1"/>
  <c r="H938" i="3"/>
  <c r="I938" i="3"/>
  <c r="H5" i="3"/>
  <c r="I5" i="3" s="1"/>
  <c r="D9" i="1"/>
  <c r="C169" i="1"/>
  <c r="C112" i="1"/>
  <c r="E112" i="1" s="1"/>
  <c r="C70" i="1"/>
  <c r="C22" i="1"/>
  <c r="D199" i="1"/>
  <c r="E199" i="1" s="1"/>
  <c r="D196" i="1"/>
  <c r="E196" i="1" s="1"/>
  <c r="D194" i="1"/>
  <c r="D178" i="1"/>
  <c r="D174" i="1"/>
  <c r="E174" i="1" s="1"/>
  <c r="D165" i="1"/>
  <c r="E165" i="1" s="1"/>
  <c r="D150" i="1"/>
  <c r="D141" i="1"/>
  <c r="D119" i="1"/>
  <c r="D82" i="1"/>
  <c r="E82" i="1" s="1"/>
  <c r="D27" i="1"/>
  <c r="C191" i="1"/>
  <c r="C163" i="1"/>
  <c r="C131" i="1"/>
  <c r="E131" i="1" s="1"/>
  <c r="C101" i="1"/>
  <c r="C56" i="1"/>
  <c r="C11" i="1"/>
  <c r="D149" i="1"/>
  <c r="E149" i="1" s="1"/>
  <c r="D99" i="1"/>
  <c r="D39" i="1"/>
  <c r="D29" i="1"/>
  <c r="E29" i="1" s="1"/>
  <c r="D17" i="1"/>
  <c r="E17" i="1" s="1"/>
  <c r="C182" i="1"/>
  <c r="C124" i="1"/>
  <c r="C93" i="1"/>
  <c r="E93" i="1" s="1"/>
  <c r="D184" i="1"/>
  <c r="E184" i="1" s="1"/>
  <c r="D176" i="1"/>
  <c r="D88" i="1"/>
  <c r="D63" i="1"/>
  <c r="D28" i="1"/>
  <c r="C175" i="1"/>
  <c r="C147" i="1"/>
  <c r="E147" i="1" s="1"/>
  <c r="C116" i="1"/>
  <c r="C85" i="1"/>
  <c r="D172" i="1"/>
  <c r="D163" i="1"/>
  <c r="D131" i="1"/>
  <c r="D97" i="1"/>
  <c r="D93" i="1"/>
  <c r="D87" i="1"/>
  <c r="D71" i="1"/>
  <c r="D46" i="1"/>
  <c r="D34" i="1"/>
  <c r="C13" i="1"/>
  <c r="C16" i="1"/>
  <c r="C18" i="1"/>
  <c r="C21" i="1"/>
  <c r="C23" i="1"/>
  <c r="C27" i="1"/>
  <c r="C30" i="1"/>
  <c r="C33" i="1"/>
  <c r="C37" i="1"/>
  <c r="C40" i="1"/>
  <c r="C42" i="1"/>
  <c r="C48" i="1"/>
  <c r="C49" i="1"/>
  <c r="C52" i="1"/>
  <c r="C58" i="1"/>
  <c r="C67" i="1"/>
  <c r="E67" i="1" s="1"/>
  <c r="C82" i="1"/>
  <c r="C86" i="1"/>
  <c r="C91" i="1"/>
  <c r="C96" i="1"/>
  <c r="C100" i="1"/>
  <c r="C106" i="1"/>
  <c r="C110" i="1"/>
  <c r="C119" i="1"/>
  <c r="C123" i="1"/>
  <c r="E123" i="1" s="1"/>
  <c r="C127" i="1"/>
  <c r="C130" i="1"/>
  <c r="C138" i="1"/>
  <c r="C141" i="1"/>
  <c r="C143" i="1"/>
  <c r="C146" i="1"/>
  <c r="C150" i="1"/>
  <c r="E150" i="1" s="1"/>
  <c r="C153" i="1"/>
  <c r="C157" i="1"/>
  <c r="C162" i="1"/>
  <c r="C165" i="1"/>
  <c r="C171" i="1"/>
  <c r="C174" i="1"/>
  <c r="C178" i="1"/>
  <c r="C190" i="1"/>
  <c r="C194" i="1"/>
  <c r="C196" i="1"/>
  <c r="C199" i="1"/>
  <c r="C9" i="1"/>
  <c r="C14" i="1"/>
  <c r="C24" i="1"/>
  <c r="C31" i="1"/>
  <c r="C34" i="1"/>
  <c r="C46" i="1"/>
  <c r="C62" i="1"/>
  <c r="C65" i="1"/>
  <c r="C68" i="1"/>
  <c r="C71" i="1"/>
  <c r="C75" i="1"/>
  <c r="C78" i="1"/>
  <c r="C87" i="1"/>
  <c r="E87" i="1" s="1"/>
  <c r="C10" i="1"/>
  <c r="C15" i="1"/>
  <c r="C19" i="1"/>
  <c r="C25" i="1"/>
  <c r="C28" i="1"/>
  <c r="C35" i="1"/>
  <c r="C38" i="1"/>
  <c r="C41" i="1"/>
  <c r="E41" i="1" s="1"/>
  <c r="C47" i="1"/>
  <c r="E47" i="1" s="1"/>
  <c r="C50" i="1"/>
  <c r="C54" i="1"/>
  <c r="C63" i="1"/>
  <c r="C69" i="1"/>
  <c r="C76" i="1"/>
  <c r="C79" i="1"/>
  <c r="C83" i="1"/>
  <c r="C88" i="1"/>
  <c r="C89" i="1"/>
  <c r="C94" i="1"/>
  <c r="C98" i="1"/>
  <c r="E98" i="1" s="1"/>
  <c r="C107" i="1"/>
  <c r="E107" i="1" s="1"/>
  <c r="C113" i="1"/>
  <c r="C117" i="1"/>
  <c r="C121" i="1"/>
  <c r="C125" i="1"/>
  <c r="C132" i="1"/>
  <c r="C140" i="1"/>
  <c r="C145" i="1"/>
  <c r="C148" i="1"/>
  <c r="E148" i="1" s="1"/>
  <c r="C155" i="1"/>
  <c r="C167" i="1"/>
  <c r="C173" i="1"/>
  <c r="C176" i="1"/>
  <c r="E176" i="1" s="1"/>
  <c r="C184" i="1"/>
  <c r="C188" i="1"/>
  <c r="C193" i="1"/>
  <c r="C198" i="1"/>
  <c r="C201" i="1"/>
  <c r="C202" i="1"/>
  <c r="C189" i="1"/>
  <c r="C181" i="1"/>
  <c r="C168" i="1"/>
  <c r="C160" i="1"/>
  <c r="C152" i="1"/>
  <c r="C108" i="1"/>
  <c r="C99" i="1"/>
  <c r="C92" i="1"/>
  <c r="C80" i="1"/>
  <c r="C53" i="1"/>
  <c r="C43" i="1"/>
  <c r="C20" i="1"/>
  <c r="C200" i="1"/>
  <c r="E200" i="1" s="1"/>
  <c r="C187" i="1"/>
  <c r="C179" i="1"/>
  <c r="C172" i="1"/>
  <c r="C159" i="1"/>
  <c r="C144" i="1"/>
  <c r="C139" i="1"/>
  <c r="C128" i="1"/>
  <c r="C120" i="1"/>
  <c r="E120" i="1" s="1"/>
  <c r="C115" i="1"/>
  <c r="C97" i="1"/>
  <c r="C90" i="1"/>
  <c r="C77" i="1"/>
  <c r="C64" i="1"/>
  <c r="C51" i="1"/>
  <c r="C29" i="1"/>
  <c r="C17" i="1"/>
  <c r="C186" i="1"/>
  <c r="C177" i="1"/>
  <c r="C164" i="1"/>
  <c r="C156" i="1"/>
  <c r="E156" i="1" s="1"/>
  <c r="C149" i="1"/>
  <c r="C142" i="1"/>
  <c r="E142" i="1" s="1"/>
  <c r="C133" i="1"/>
  <c r="C126" i="1"/>
  <c r="C118" i="1"/>
  <c r="C104" i="1"/>
  <c r="C73" i="1"/>
  <c r="C61" i="1"/>
  <c r="C39" i="1"/>
  <c r="C26" i="1"/>
  <c r="D133" i="1"/>
  <c r="E133" i="1" s="1"/>
  <c r="D140" i="1"/>
  <c r="E140" i="1" s="1"/>
  <c r="D85" i="1"/>
  <c r="E85" i="1"/>
  <c r="D189" i="1"/>
  <c r="E189" i="1"/>
  <c r="D90" i="1"/>
  <c r="E90" i="1" s="1"/>
  <c r="D118" i="1"/>
  <c r="D146" i="1"/>
  <c r="E146" i="1"/>
  <c r="D198" i="1"/>
  <c r="D188" i="1"/>
  <c r="D77" i="1"/>
  <c r="E53" i="1"/>
  <c r="D191" i="1"/>
  <c r="D110" i="1"/>
  <c r="E110" i="1"/>
  <c r="D123" i="1"/>
  <c r="D187" i="1"/>
  <c r="E187" i="1" s="1"/>
  <c r="D125" i="1"/>
  <c r="E125" i="1"/>
  <c r="E153" i="1"/>
  <c r="C59" i="1"/>
  <c r="D128" i="1"/>
  <c r="E128" i="1" s="1"/>
  <c r="D20" i="1"/>
  <c r="E20" i="1" s="1"/>
  <c r="D155" i="1"/>
  <c r="E155" i="1" s="1"/>
  <c r="D111" i="1"/>
  <c r="C213" i="1"/>
  <c r="D74" i="1"/>
  <c r="D160" i="1"/>
  <c r="E160" i="1"/>
  <c r="D42" i="1"/>
  <c r="E42" i="1"/>
  <c r="D130" i="1"/>
  <c r="E130" i="1" s="1"/>
  <c r="D49" i="1"/>
  <c r="E49" i="1" s="1"/>
  <c r="D167" i="1"/>
  <c r="E167" i="1" s="1"/>
  <c r="D19" i="1"/>
  <c r="E19" i="1"/>
  <c r="E58" i="1"/>
  <c r="D10" i="1"/>
  <c r="E10" i="1" s="1"/>
  <c r="D76" i="1"/>
  <c r="E76" i="1" s="1"/>
  <c r="D127" i="1"/>
  <c r="E127" i="1" s="1"/>
  <c r="D33" i="1"/>
  <c r="E33" i="1"/>
  <c r="D142" i="1"/>
  <c r="D126" i="1"/>
  <c r="E126" i="1" s="1"/>
  <c r="D96" i="1"/>
  <c r="E96" i="1" s="1"/>
  <c r="D169" i="1"/>
  <c r="E169" i="1" s="1"/>
  <c r="D120" i="1"/>
  <c r="D145" i="1"/>
  <c r="E145" i="1"/>
  <c r="D75" i="1"/>
  <c r="E75" i="1" s="1"/>
  <c r="D80" i="1"/>
  <c r="E80" i="1" s="1"/>
  <c r="D47" i="1"/>
  <c r="D104" i="1"/>
  <c r="E104" i="1"/>
  <c r="D168" i="1"/>
  <c r="E168" i="1" s="1"/>
  <c r="D52" i="1"/>
  <c r="E52" i="1" s="1"/>
  <c r="D177" i="1"/>
  <c r="E177" i="1" s="1"/>
  <c r="D43" i="1"/>
  <c r="E43" i="1" s="1"/>
  <c r="D35" i="1"/>
  <c r="E35" i="1"/>
  <c r="E178" i="1"/>
  <c r="E23" i="1"/>
  <c r="E106" i="1"/>
  <c r="E11" i="1"/>
  <c r="D209" i="1"/>
  <c r="D84" i="1"/>
  <c r="C192" i="1"/>
  <c r="D59" i="1"/>
  <c r="C57" i="1"/>
  <c r="C74" i="1"/>
  <c r="D213" i="1"/>
  <c r="E213" i="1" s="1"/>
  <c r="C95" i="1"/>
  <c r="E45" i="1"/>
  <c r="C134" i="1"/>
  <c r="C236" i="1"/>
  <c r="E236" i="1"/>
  <c r="C240" i="1"/>
  <c r="C244" i="1"/>
  <c r="D247" i="1"/>
  <c r="E247" i="1" s="1"/>
  <c r="C251" i="1"/>
  <c r="C253" i="1"/>
  <c r="C255" i="1"/>
  <c r="C257" i="1"/>
  <c r="C259" i="1"/>
  <c r="C261" i="1"/>
  <c r="C263" i="1"/>
  <c r="C265" i="1"/>
  <c r="E265" i="1" s="1"/>
  <c r="C267" i="1"/>
  <c r="C269" i="1"/>
  <c r="C271" i="1"/>
  <c r="E271" i="1" s="1"/>
  <c r="C273" i="1"/>
  <c r="C275" i="1"/>
  <c r="C277" i="1"/>
  <c r="C279" i="1"/>
  <c r="E279" i="1" s="1"/>
  <c r="C281" i="1"/>
  <c r="C283" i="1"/>
  <c r="C285" i="1"/>
  <c r="C287" i="1"/>
  <c r="C289" i="1"/>
  <c r="C291" i="1"/>
  <c r="C293" i="1"/>
  <c r="C295" i="1"/>
  <c r="C297" i="1"/>
  <c r="E15" i="1"/>
  <c r="D296" i="1"/>
  <c r="D292" i="1"/>
  <c r="D288" i="1"/>
  <c r="E288" i="1" s="1"/>
  <c r="D284" i="1"/>
  <c r="D280" i="1"/>
  <c r="D276" i="1"/>
  <c r="D272" i="1"/>
  <c r="E272" i="1" s="1"/>
  <c r="D268" i="1"/>
  <c r="D264" i="1"/>
  <c r="D260" i="1"/>
  <c r="D256" i="1"/>
  <c r="D252" i="1"/>
  <c r="C247" i="1"/>
  <c r="C239" i="1"/>
  <c r="E239" i="1" s="1"/>
  <c r="D136" i="1"/>
  <c r="C103" i="1"/>
  <c r="D57" i="1"/>
  <c r="C12" i="1"/>
  <c r="C220" i="1"/>
  <c r="C55" i="1"/>
  <c r="D60" i="1"/>
  <c r="D105" i="1"/>
  <c r="D103" i="1"/>
  <c r="E103" i="1" s="1"/>
  <c r="C208" i="1"/>
  <c r="C203" i="1"/>
  <c r="E203" i="1"/>
  <c r="C298" i="1"/>
  <c r="C296" i="1"/>
  <c r="C294" i="1"/>
  <c r="C292" i="1"/>
  <c r="C290" i="1"/>
  <c r="E290" i="1" s="1"/>
  <c r="C288" i="1"/>
  <c r="C286" i="1"/>
  <c r="C284" i="1"/>
  <c r="C282" i="1"/>
  <c r="E282" i="1"/>
  <c r="C280" i="1"/>
  <c r="E280" i="1" s="1"/>
  <c r="C278" i="1"/>
  <c r="C276" i="1"/>
  <c r="E276" i="1" s="1"/>
  <c r="C274" i="1"/>
  <c r="C272" i="1"/>
  <c r="C270" i="1"/>
  <c r="C268" i="1"/>
  <c r="E268" i="1" s="1"/>
  <c r="C266" i="1"/>
  <c r="C264" i="1"/>
  <c r="C262" i="1"/>
  <c r="C260" i="1"/>
  <c r="C258" i="1"/>
  <c r="C256" i="1"/>
  <c r="C254" i="1"/>
  <c r="C252" i="1"/>
  <c r="C249" i="1"/>
  <c r="C246" i="1"/>
  <c r="E246" i="1"/>
  <c r="C242" i="1"/>
  <c r="E242" i="1" s="1"/>
  <c r="C238" i="1"/>
  <c r="C197" i="1"/>
  <c r="C136" i="1"/>
  <c r="C221" i="1"/>
  <c r="D36" i="1"/>
  <c r="D109" i="1"/>
  <c r="C183" i="1"/>
  <c r="E183" i="1" s="1"/>
  <c r="D220" i="1"/>
  <c r="C135" i="1"/>
  <c r="E135" i="1" s="1"/>
  <c r="D55" i="1"/>
  <c r="D183" i="1"/>
  <c r="D44" i="1"/>
  <c r="D180" i="1"/>
  <c r="D32" i="1"/>
  <c r="D135" i="1"/>
  <c r="D221" i="1"/>
  <c r="E249" i="1"/>
  <c r="E201" i="1"/>
  <c r="E69" i="1"/>
  <c r="E232" i="1"/>
  <c r="E100" i="1"/>
  <c r="E99" i="1"/>
  <c r="E94" i="1"/>
  <c r="E54" i="1"/>
  <c r="E9" i="1"/>
  <c r="E115" i="1"/>
  <c r="E182" i="1"/>
  <c r="E191" i="1"/>
  <c r="E122" i="1"/>
  <c r="E28" i="1"/>
  <c r="E71" i="1"/>
  <c r="E73" i="1"/>
  <c r="E24" i="1"/>
  <c r="E101" i="1"/>
  <c r="E205" i="1"/>
  <c r="E207" i="1"/>
  <c r="E141" i="1"/>
  <c r="E163" i="1"/>
  <c r="E83" i="1"/>
  <c r="E172" i="1"/>
  <c r="E92" i="1"/>
  <c r="E119" i="1"/>
  <c r="E16" i="1"/>
  <c r="E26" i="1"/>
  <c r="E61" i="1"/>
  <c r="E132" i="1"/>
  <c r="E63" i="1"/>
  <c r="E138" i="1"/>
  <c r="E139" i="1"/>
  <c r="E173" i="1"/>
  <c r="E202" i="1"/>
  <c r="E27" i="1"/>
  <c r="E86" i="1"/>
  <c r="D8" i="1"/>
  <c r="B38" i="15"/>
  <c r="C8" i="1"/>
  <c r="E8" i="1" s="1"/>
  <c r="E144" i="1"/>
  <c r="E88" i="1"/>
  <c r="E18" i="1"/>
  <c r="E30" i="1"/>
  <c r="E162" i="1"/>
  <c r="E161" i="1"/>
  <c r="E143" i="1"/>
  <c r="E46" i="1"/>
  <c r="E39" i="1"/>
  <c r="E97" i="1"/>
  <c r="E152" i="1"/>
  <c r="E194" i="1"/>
  <c r="E159" i="1"/>
  <c r="E181" i="1"/>
  <c r="E64" i="1"/>
  <c r="E188" i="1"/>
  <c r="E34" i="1"/>
  <c r="E14" i="1"/>
  <c r="R6" i="1"/>
  <c r="J6" i="1"/>
  <c r="B39" i="15"/>
  <c r="B35" i="15"/>
  <c r="B33" i="15"/>
  <c r="B37" i="15"/>
  <c r="B34" i="15"/>
  <c r="N6" i="1"/>
  <c r="B36" i="15"/>
  <c r="E59" i="1"/>
  <c r="E220" i="1"/>
  <c r="E74" i="1"/>
  <c r="E252" i="1"/>
  <c r="E57" i="1"/>
  <c r="E221" i="1"/>
  <c r="E136" i="1"/>
  <c r="E256" i="1"/>
  <c r="E12" i="1"/>
  <c r="E260" i="1"/>
  <c r="E292" i="1"/>
  <c r="E264" i="1"/>
  <c r="E296" i="1"/>
  <c r="E55" i="1"/>
  <c r="E284" i="1"/>
  <c r="A2" i="15"/>
  <c r="I26" i="1"/>
  <c r="U95" i="1"/>
  <c r="S8" i="1"/>
  <c r="U277" i="1"/>
  <c r="Q180" i="1"/>
  <c r="L95" i="1"/>
  <c r="L110" i="1"/>
  <c r="U122" i="1"/>
  <c r="O31" i="1"/>
  <c r="K170" i="1"/>
  <c r="U57" i="1"/>
  <c r="O59" i="1"/>
  <c r="K16" i="1"/>
  <c r="U110" i="1"/>
  <c r="T148" i="1"/>
  <c r="Q86" i="1"/>
  <c r="P96" i="1"/>
  <c r="P106" i="1"/>
  <c r="P292" i="1"/>
  <c r="O168" i="1"/>
  <c r="M172" i="1"/>
  <c r="M71" i="1"/>
  <c r="O286" i="1"/>
  <c r="L131" i="1"/>
  <c r="I61" i="1"/>
  <c r="I56" i="1"/>
  <c r="H86" i="1"/>
  <c r="G294" i="1"/>
  <c r="Q82" i="1"/>
  <c r="I164" i="1"/>
  <c r="I140" i="1"/>
  <c r="U230" i="1"/>
  <c r="T243" i="1"/>
  <c r="S229" i="1"/>
  <c r="K230" i="1"/>
  <c r="H25" i="1"/>
  <c r="K27" i="1"/>
  <c r="G22" i="1"/>
  <c r="L126" i="1"/>
  <c r="K93" i="1"/>
  <c r="M37" i="1"/>
  <c r="O120" i="1"/>
  <c r="K116" i="1"/>
  <c r="P132" i="1"/>
  <c r="G155" i="1"/>
  <c r="K291" i="1"/>
  <c r="L205" i="1"/>
  <c r="U136" i="1"/>
  <c r="I223" i="1"/>
  <c r="G60" i="1"/>
  <c r="Q62" i="1"/>
  <c r="M292" i="1"/>
  <c r="Q255" i="1"/>
  <c r="O83" i="1"/>
  <c r="H111" i="1"/>
  <c r="K134" i="1"/>
  <c r="P182" i="1"/>
  <c r="K165" i="1"/>
  <c r="M148" i="1"/>
  <c r="T9" i="1"/>
  <c r="G260" i="1"/>
  <c r="U249" i="1"/>
  <c r="K53" i="1"/>
  <c r="H213" i="1"/>
  <c r="M268" i="1"/>
  <c r="O71" i="1"/>
  <c r="G92" i="1"/>
  <c r="H260" i="1"/>
  <c r="O21" i="1"/>
  <c r="O296" i="1"/>
  <c r="I232" i="1"/>
  <c r="Q204" i="1"/>
  <c r="H272" i="1"/>
  <c r="H31" i="1"/>
  <c r="O88" i="1"/>
  <c r="G259" i="1"/>
  <c r="G187" i="1"/>
  <c r="M199" i="1"/>
  <c r="H17" i="1"/>
  <c r="L74" i="1"/>
  <c r="S115" i="1"/>
  <c r="H67" i="1"/>
  <c r="Q147" i="1"/>
  <c r="G27" i="1"/>
  <c r="M298" i="1"/>
  <c r="Q76" i="1"/>
  <c r="I152" i="1"/>
  <c r="T153" i="1"/>
  <c r="S217" i="1"/>
  <c r="S74" i="1"/>
  <c r="Q96" i="1"/>
  <c r="T48" i="1"/>
  <c r="L231" i="1"/>
  <c r="M146" i="1"/>
  <c r="K181" i="1"/>
  <c r="I49" i="1"/>
  <c r="T173" i="1"/>
  <c r="M20" i="1"/>
  <c r="H196" i="1"/>
  <c r="H215" i="1"/>
  <c r="K161" i="1"/>
  <c r="K220" i="1"/>
  <c r="H129" i="1"/>
  <c r="H160" i="1"/>
  <c r="I92" i="1"/>
  <c r="O189" i="1"/>
  <c r="H244" i="1"/>
  <c r="G28" i="1"/>
  <c r="I205" i="1"/>
  <c r="L161" i="1"/>
  <c r="K119" i="1"/>
  <c r="G29" i="1"/>
  <c r="T281" i="1"/>
  <c r="T102" i="1"/>
  <c r="Q64" i="1"/>
  <c r="H286" i="1"/>
  <c r="P68" i="1"/>
  <c r="I280" i="1"/>
  <c r="P162" i="1"/>
  <c r="P207" i="1"/>
  <c r="U171" i="1"/>
  <c r="O76" i="1"/>
  <c r="T77" i="1"/>
  <c r="P99" i="1"/>
  <c r="I169" i="1"/>
  <c r="T132" i="1"/>
  <c r="L61" i="1"/>
  <c r="H70" i="1"/>
  <c r="T171" i="1"/>
  <c r="P10" i="1"/>
  <c r="T247" i="1"/>
  <c r="P31" i="1"/>
  <c r="I150" i="1"/>
  <c r="T209" i="1"/>
  <c r="M254" i="1"/>
  <c r="O148" i="1"/>
  <c r="H72" i="1"/>
  <c r="P291" i="1"/>
  <c r="K278" i="1"/>
  <c r="Q248" i="1"/>
  <c r="Q40" i="1"/>
  <c r="O68" i="1"/>
  <c r="K239" i="1"/>
  <c r="M259" i="1"/>
  <c r="M32" i="1"/>
  <c r="I85" i="1"/>
  <c r="L54" i="1"/>
  <c r="O77" i="1"/>
  <c r="U235" i="1"/>
  <c r="I270" i="1"/>
  <c r="P206" i="1"/>
  <c r="H198" i="1"/>
  <c r="Q289" i="1"/>
  <c r="M165" i="1"/>
  <c r="T118" i="1"/>
  <c r="H202" i="1"/>
  <c r="L296" i="1"/>
  <c r="M251" i="1"/>
  <c r="Q206" i="1"/>
  <c r="Q238" i="1"/>
  <c r="H57" i="1"/>
  <c r="O116" i="1"/>
  <c r="O10" i="1"/>
  <c r="Q144" i="1"/>
  <c r="S232" i="1"/>
  <c r="K135" i="1"/>
  <c r="O263" i="1"/>
  <c r="M150" i="1"/>
  <c r="G113" i="1"/>
  <c r="T232" i="1"/>
  <c r="L204" i="1"/>
  <c r="O266" i="1"/>
  <c r="H105" i="1"/>
  <c r="M139" i="1"/>
  <c r="I159" i="1"/>
  <c r="O241" i="1"/>
  <c r="O202" i="1"/>
  <c r="K14" i="1"/>
  <c r="I294" i="1"/>
  <c r="G254" i="1"/>
  <c r="L249" i="1"/>
  <c r="Q145" i="1"/>
  <c r="O201" i="1"/>
  <c r="G80" i="1"/>
  <c r="P229" i="1"/>
  <c r="L148" i="1"/>
  <c r="G216" i="1"/>
  <c r="O248" i="1"/>
  <c r="K39" i="1"/>
  <c r="L226" i="1"/>
  <c r="L262" i="1"/>
  <c r="O165" i="1"/>
  <c r="U189" i="1"/>
  <c r="L272" i="1"/>
  <c r="T285" i="1"/>
  <c r="L276" i="1"/>
  <c r="L270" i="1"/>
  <c r="O15" i="1"/>
  <c r="T214" i="1"/>
  <c r="L100" i="1"/>
  <c r="Q192" i="1"/>
  <c r="G61" i="1"/>
  <c r="P261" i="1"/>
  <c r="L127" i="1"/>
  <c r="K56" i="1"/>
  <c r="M30" i="1"/>
  <c r="G209" i="1"/>
  <c r="K117" i="1"/>
  <c r="P263" i="1"/>
  <c r="S210" i="1"/>
  <c r="T186" i="1"/>
  <c r="Q19" i="1"/>
  <c r="O52" i="1"/>
  <c r="H68" i="1"/>
  <c r="T272" i="1"/>
  <c r="Q116" i="1"/>
  <c r="K235" i="1"/>
  <c r="P171" i="1"/>
  <c r="K285" i="1"/>
  <c r="K177" i="1"/>
  <c r="O211" i="1"/>
  <c r="M44" i="1"/>
  <c r="K202" i="1"/>
  <c r="S96" i="1"/>
  <c r="S248" i="1"/>
  <c r="O261" i="1"/>
  <c r="P29" i="1"/>
  <c r="Q60" i="1"/>
  <c r="U82" i="1"/>
  <c r="U186" i="1"/>
  <c r="T236" i="1"/>
  <c r="Q92" i="1"/>
  <c r="U104" i="1"/>
  <c r="U204" i="1"/>
  <c r="S100" i="1"/>
  <c r="H104" i="1"/>
  <c r="L192" i="1"/>
  <c r="H154" i="1"/>
  <c r="K141" i="1"/>
  <c r="P175" i="1"/>
  <c r="M13" i="1"/>
  <c r="G162" i="1"/>
  <c r="G201" i="1"/>
  <c r="T189" i="1"/>
  <c r="O101" i="1"/>
  <c r="G205" i="1"/>
  <c r="P116" i="1"/>
  <c r="K262" i="1"/>
  <c r="L295" i="1"/>
  <c r="L147" i="1"/>
  <c r="M184" i="1"/>
  <c r="O149" i="1"/>
  <c r="K126" i="1"/>
  <c r="M235" i="1"/>
  <c r="S161" i="1"/>
  <c r="T260" i="1"/>
  <c r="I90" i="1"/>
  <c r="U166" i="1"/>
  <c r="M76" i="1"/>
  <c r="U261" i="1"/>
  <c r="K234" i="1"/>
  <c r="P115" i="1"/>
  <c r="P255" i="1"/>
  <c r="U251" i="1"/>
  <c r="O92" i="1"/>
  <c r="U252" i="1"/>
  <c r="M57" i="1"/>
  <c r="T242" i="1"/>
  <c r="T88" i="1"/>
  <c r="Q292" i="1"/>
  <c r="G158" i="1"/>
  <c r="L55" i="1"/>
  <c r="T275" i="1"/>
  <c r="O193" i="1"/>
  <c r="L280" i="1"/>
  <c r="M211" i="1"/>
  <c r="I167" i="1"/>
  <c r="L157" i="1"/>
  <c r="U242" i="1"/>
  <c r="U232" i="1"/>
  <c r="G252" i="1"/>
  <c r="K258" i="1"/>
  <c r="O276" i="1"/>
  <c r="Q240" i="1"/>
  <c r="U295" i="1"/>
  <c r="P274" i="1"/>
  <c r="H143" i="1"/>
  <c r="K249" i="1"/>
  <c r="P179" i="1"/>
  <c r="M284" i="1"/>
  <c r="O42" i="1"/>
  <c r="Q18" i="1"/>
  <c r="P233" i="1"/>
  <c r="G163" i="1"/>
  <c r="T110" i="1"/>
  <c r="M66" i="1"/>
  <c r="I66" i="1"/>
  <c r="P194" i="1"/>
  <c r="G274" i="1"/>
  <c r="S271" i="1"/>
  <c r="H191" i="1"/>
  <c r="H40" i="1"/>
  <c r="H91" i="1"/>
  <c r="S275" i="1"/>
  <c r="I214" i="1"/>
  <c r="Q106" i="1"/>
  <c r="M38" i="1"/>
  <c r="Q138" i="1"/>
  <c r="I201" i="1"/>
  <c r="L103" i="1"/>
  <c r="U275" i="1"/>
  <c r="H59" i="1"/>
  <c r="L25" i="1"/>
  <c r="H164" i="1"/>
  <c r="T135" i="1"/>
  <c r="O198" i="1"/>
  <c r="K17" i="1"/>
  <c r="T29" i="1"/>
  <c r="Q101" i="1"/>
  <c r="T84" i="1"/>
  <c r="H121" i="1"/>
  <c r="Q264" i="1"/>
  <c r="K156" i="1"/>
  <c r="T80" i="1"/>
  <c r="I70" i="1"/>
  <c r="L112" i="1"/>
  <c r="G173" i="1"/>
  <c r="H166" i="1"/>
  <c r="Q29" i="1"/>
  <c r="I16" i="1"/>
  <c r="I194" i="1"/>
  <c r="L238" i="1"/>
  <c r="Q91" i="1"/>
  <c r="U246" i="1"/>
  <c r="O214" i="1"/>
  <c r="K193" i="1"/>
  <c r="P76" i="1"/>
  <c r="S219" i="1"/>
  <c r="S295" i="1"/>
  <c r="G56" i="1"/>
  <c r="H201" i="1"/>
  <c r="M224" i="1"/>
  <c r="P164" i="1"/>
  <c r="Q275" i="1"/>
  <c r="G66" i="1"/>
  <c r="T128" i="1"/>
  <c r="M74" i="1"/>
  <c r="L24" i="1"/>
  <c r="G76" i="1"/>
  <c r="M237" i="1"/>
  <c r="U289" i="1"/>
  <c r="S201" i="1"/>
  <c r="K146" i="1"/>
  <c r="M17" i="1"/>
  <c r="S297" i="1"/>
  <c r="P60" i="1"/>
  <c r="Q157" i="1"/>
  <c r="O269" i="1"/>
  <c r="I258" i="1"/>
  <c r="T276" i="1"/>
  <c r="P232" i="1"/>
  <c r="P121" i="1"/>
  <c r="S17" i="1"/>
  <c r="O39" i="1"/>
  <c r="Q171" i="1"/>
  <c r="S235" i="1"/>
  <c r="G250" i="1"/>
  <c r="K189" i="1"/>
  <c r="G131" i="1"/>
  <c r="H131" i="1"/>
  <c r="Q246" i="1"/>
  <c r="L99" i="1"/>
  <c r="L105" i="1"/>
  <c r="P217" i="1"/>
  <c r="S216" i="1"/>
  <c r="U143" i="1"/>
  <c r="L101" i="1"/>
  <c r="P129" i="1"/>
  <c r="M68" i="1"/>
  <c r="G223" i="1"/>
  <c r="S278" i="1"/>
  <c r="K71" i="1"/>
  <c r="M274" i="1"/>
  <c r="O117" i="1"/>
  <c r="I60" i="1"/>
  <c r="P209" i="1"/>
  <c r="Q83" i="1"/>
  <c r="T30" i="1"/>
  <c r="T185" i="1"/>
  <c r="K42" i="1"/>
  <c r="P45" i="1"/>
  <c r="M86" i="1"/>
  <c r="L69" i="1"/>
  <c r="O30" i="1"/>
  <c r="O272" i="1"/>
  <c r="O196" i="1"/>
  <c r="I199" i="1"/>
  <c r="P285" i="1"/>
  <c r="Q193" i="1"/>
  <c r="Q73" i="1"/>
  <c r="P268" i="1"/>
  <c r="P250" i="1"/>
  <c r="T254" i="1"/>
  <c r="H275" i="1"/>
  <c r="P208" i="1"/>
  <c r="L43" i="1"/>
  <c r="H266" i="1"/>
  <c r="L86" i="1"/>
  <c r="H74" i="1"/>
  <c r="L122" i="1"/>
  <c r="L165" i="1"/>
  <c r="U172" i="1"/>
  <c r="L274" i="1"/>
  <c r="L21" i="1"/>
  <c r="S95" i="1"/>
  <c r="T64" i="1"/>
  <c r="T235" i="1"/>
  <c r="O235" i="1"/>
  <c r="M99" i="1"/>
  <c r="L250" i="1"/>
  <c r="M39" i="1"/>
  <c r="T38" i="1"/>
  <c r="P105" i="1"/>
  <c r="M202" i="1"/>
  <c r="G265" i="1"/>
  <c r="Q46" i="1"/>
  <c r="K124" i="1"/>
  <c r="T113" i="1"/>
  <c r="P119" i="1"/>
  <c r="G215" i="1"/>
  <c r="I63" i="1"/>
  <c r="K205" i="1"/>
  <c r="L38" i="1"/>
  <c r="Q71" i="1"/>
  <c r="P71" i="1"/>
  <c r="O114" i="1"/>
  <c r="Q115" i="1"/>
  <c r="P51" i="1"/>
  <c r="Q55" i="1"/>
  <c r="P184" i="1"/>
  <c r="U217" i="1"/>
  <c r="G156" i="1"/>
  <c r="P47" i="1"/>
  <c r="P172" i="1"/>
  <c r="K198" i="1"/>
  <c r="T213" i="1"/>
  <c r="S282" i="1"/>
  <c r="H53" i="1"/>
  <c r="P203" i="1"/>
  <c r="G16" i="1"/>
  <c r="I37" i="1"/>
  <c r="M106" i="1"/>
  <c r="S208" i="1"/>
  <c r="K287" i="1"/>
  <c r="U28" i="1"/>
  <c r="U191" i="1"/>
  <c r="M223" i="1"/>
  <c r="U234" i="1"/>
  <c r="H253" i="1"/>
  <c r="T197" i="1"/>
  <c r="O294" i="1"/>
  <c r="P290" i="1"/>
  <c r="M25" i="1"/>
  <c r="P95" i="1"/>
  <c r="O219" i="1"/>
  <c r="K178" i="1"/>
  <c r="I67" i="1"/>
  <c r="Q209" i="1"/>
  <c r="K248" i="1"/>
  <c r="U42" i="1"/>
  <c r="I24" i="1"/>
  <c r="U24" i="1"/>
  <c r="U38" i="1"/>
  <c r="P293" i="1"/>
  <c r="G170" i="1"/>
  <c r="T90" i="1"/>
  <c r="T133" i="1"/>
  <c r="L30" i="1"/>
  <c r="K89" i="1"/>
  <c r="L124" i="1"/>
  <c r="Q158" i="1"/>
  <c r="M205" i="1"/>
  <c r="T74" i="1"/>
  <c r="O217" i="1"/>
  <c r="U121" i="1"/>
  <c r="T93" i="1"/>
  <c r="Q281" i="1"/>
  <c r="K247" i="1"/>
  <c r="O295" i="1"/>
  <c r="P140" i="1"/>
  <c r="I53" i="1"/>
  <c r="K191" i="1"/>
  <c r="K9" i="1"/>
  <c r="I101" i="1"/>
  <c r="H200" i="1"/>
  <c r="U120" i="1"/>
  <c r="M56" i="1"/>
  <c r="Q124" i="1"/>
  <c r="G96" i="1"/>
  <c r="K192" i="1"/>
  <c r="M78" i="1"/>
  <c r="I247" i="1"/>
  <c r="I65" i="1"/>
  <c r="K44" i="1"/>
  <c r="M252" i="1"/>
  <c r="G214" i="1"/>
  <c r="U284" i="1"/>
  <c r="U269" i="1"/>
  <c r="P108" i="1"/>
  <c r="I71" i="1"/>
  <c r="U62" i="1"/>
  <c r="Q259" i="1"/>
  <c r="M181" i="1"/>
  <c r="S261" i="1"/>
  <c r="H99" i="1"/>
  <c r="S226" i="1"/>
  <c r="M226" i="1"/>
  <c r="K10" i="1"/>
  <c r="Q103" i="1"/>
  <c r="O293" i="1"/>
  <c r="S15" i="1"/>
  <c r="H263" i="1"/>
  <c r="M132" i="1"/>
  <c r="T179" i="1"/>
  <c r="T22" i="1"/>
  <c r="P242" i="1"/>
  <c r="O160" i="1"/>
  <c r="L194" i="1"/>
  <c r="L242" i="1"/>
  <c r="L9" i="1"/>
  <c r="H146" i="1"/>
  <c r="G165" i="1"/>
  <c r="K11" i="1"/>
  <c r="M63" i="1"/>
  <c r="G122" i="1"/>
  <c r="K82" i="1"/>
  <c r="I68" i="1"/>
  <c r="P183" i="1"/>
  <c r="M138" i="1"/>
  <c r="U55" i="1"/>
  <c r="T33" i="1"/>
  <c r="I290" i="1"/>
  <c r="S276" i="1"/>
  <c r="T289" i="1"/>
  <c r="I121" i="1"/>
  <c r="G11" i="1"/>
  <c r="K26" i="1"/>
  <c r="G233" i="1"/>
  <c r="U238" i="1"/>
  <c r="O72" i="1"/>
  <c r="H219" i="1"/>
  <c r="H170" i="1"/>
  <c r="I46" i="1"/>
  <c r="S294" i="1"/>
  <c r="I237" i="1"/>
  <c r="G286" i="1"/>
  <c r="O275" i="1"/>
  <c r="G290" i="1"/>
  <c r="H269" i="1"/>
  <c r="Q198" i="1"/>
  <c r="M262" i="1"/>
  <c r="G193" i="1"/>
  <c r="I127" i="1"/>
  <c r="O257" i="1"/>
  <c r="K214" i="1"/>
  <c r="K256" i="1"/>
  <c r="Q61" i="1"/>
  <c r="G235" i="1"/>
  <c r="I62" i="1"/>
  <c r="K29" i="1"/>
  <c r="Q249" i="1"/>
  <c r="T290" i="1"/>
  <c r="G213" i="1"/>
  <c r="H63" i="1"/>
  <c r="P248" i="1"/>
  <c r="M158" i="1"/>
  <c r="H32" i="1"/>
  <c r="O122" i="1"/>
  <c r="G153" i="1"/>
  <c r="O274" i="1"/>
  <c r="S202" i="1"/>
  <c r="L215" i="1"/>
  <c r="P170" i="1"/>
  <c r="G57" i="1"/>
  <c r="O288" i="1"/>
  <c r="M88" i="1"/>
  <c r="Q293" i="1"/>
  <c r="T183" i="1"/>
  <c r="G288" i="1"/>
  <c r="T137" i="1"/>
  <c r="L133" i="1"/>
  <c r="P50" i="1"/>
  <c r="L15" i="1"/>
  <c r="K83" i="1"/>
  <c r="L11" i="1"/>
  <c r="Q177" i="1"/>
  <c r="G68" i="1"/>
  <c r="L77" i="1"/>
  <c r="P166" i="1"/>
  <c r="K132" i="1"/>
  <c r="S123" i="1"/>
  <c r="P48" i="1"/>
  <c r="P49" i="1"/>
  <c r="P114" i="1"/>
  <c r="K167" i="1"/>
  <c r="T253" i="1"/>
  <c r="M87" i="1"/>
  <c r="K48" i="1"/>
  <c r="K215" i="1"/>
  <c r="M116" i="1"/>
  <c r="K45" i="1"/>
  <c r="S26" i="1"/>
  <c r="O32" i="1"/>
  <c r="H78" i="1"/>
  <c r="G149" i="1"/>
  <c r="P84" i="1"/>
  <c r="U270" i="1"/>
  <c r="M84" i="1"/>
  <c r="T75" i="1"/>
  <c r="Q85" i="1"/>
  <c r="U188" i="1"/>
  <c r="T67" i="1"/>
  <c r="O132" i="1"/>
  <c r="L178" i="1"/>
  <c r="S116" i="1"/>
  <c r="Q41" i="1"/>
  <c r="T206" i="1"/>
  <c r="O36" i="1"/>
  <c r="P21" i="1"/>
  <c r="H163" i="1"/>
  <c r="U202" i="1"/>
  <c r="P237" i="1"/>
  <c r="K164" i="1"/>
  <c r="M117" i="1"/>
  <c r="H229" i="1"/>
  <c r="P112" i="1"/>
  <c r="P213" i="1"/>
  <c r="Q37" i="1"/>
  <c r="O82" i="1"/>
  <c r="M273" i="1"/>
  <c r="P181" i="1"/>
  <c r="I146" i="1"/>
  <c r="L267" i="1"/>
  <c r="P18" i="1"/>
  <c r="K209" i="1"/>
  <c r="H60" i="1"/>
  <c r="U41" i="1"/>
  <c r="K66" i="1"/>
  <c r="O197" i="1"/>
  <c r="T217" i="1"/>
  <c r="Q256" i="1"/>
  <c r="M204" i="1"/>
  <c r="I8" i="1"/>
  <c r="P39" i="1"/>
  <c r="H256" i="1"/>
  <c r="T225" i="1"/>
  <c r="G169" i="1"/>
  <c r="M26" i="1"/>
  <c r="O53" i="1"/>
  <c r="K270" i="1"/>
  <c r="I219" i="1"/>
  <c r="K163" i="1"/>
  <c r="O90" i="1"/>
  <c r="I196" i="1"/>
  <c r="M179" i="1"/>
  <c r="T50" i="1"/>
  <c r="P83" i="1"/>
  <c r="Q63" i="1"/>
  <c r="T108" i="1"/>
  <c r="G69" i="1"/>
  <c r="Q141" i="1"/>
  <c r="K194" i="1"/>
  <c r="Q169" i="1"/>
  <c r="I105" i="1"/>
  <c r="K265" i="1"/>
  <c r="M34" i="1"/>
  <c r="L32" i="1"/>
  <c r="I295" i="1"/>
  <c r="I209" i="1"/>
  <c r="P63" i="1"/>
  <c r="M196" i="1"/>
  <c r="G58" i="1"/>
  <c r="T79" i="1"/>
  <c r="M295" i="1"/>
  <c r="S279" i="1"/>
  <c r="G182" i="1"/>
  <c r="T191" i="1"/>
  <c r="O190" i="1"/>
  <c r="H294" i="1"/>
  <c r="T45" i="1"/>
  <c r="L185" i="1"/>
  <c r="M135" i="1"/>
  <c r="O79" i="1"/>
  <c r="U258" i="1"/>
  <c r="O170" i="1"/>
  <c r="M275" i="1"/>
  <c r="U237" i="1"/>
  <c r="I13" i="1"/>
  <c r="U79" i="1"/>
  <c r="H41" i="1"/>
  <c r="S233" i="1"/>
  <c r="O17" i="1"/>
  <c r="L164" i="1"/>
  <c r="K65" i="1"/>
  <c r="U101" i="1"/>
  <c r="G157" i="1"/>
  <c r="K229" i="1"/>
  <c r="M19" i="1"/>
  <c r="P146" i="1"/>
  <c r="I253" i="1"/>
  <c r="P64" i="1"/>
  <c r="H47" i="1"/>
  <c r="M48" i="1"/>
  <c r="T227" i="1"/>
  <c r="M178" i="1"/>
  <c r="Q113" i="1"/>
  <c r="K227" i="1"/>
  <c r="U175" i="1"/>
  <c r="L159" i="1"/>
  <c r="G123" i="1"/>
  <c r="M114" i="1"/>
  <c r="P72" i="1"/>
  <c r="L10" i="1"/>
  <c r="P266" i="1"/>
  <c r="O222" i="1"/>
  <c r="L257" i="1"/>
  <c r="O28" i="1"/>
  <c r="T127" i="1"/>
  <c r="H85" i="1"/>
  <c r="U205" i="1"/>
  <c r="U187" i="1"/>
  <c r="I267" i="1"/>
  <c r="G143" i="1"/>
  <c r="T19" i="1"/>
  <c r="I289" i="1"/>
  <c r="G232" i="1"/>
  <c r="H56" i="1"/>
  <c r="G178" i="1"/>
  <c r="K218" i="1"/>
  <c r="K78" i="1"/>
  <c r="H45" i="1"/>
  <c r="G296" i="1"/>
  <c r="H120" i="1"/>
  <c r="K190" i="1"/>
  <c r="U207" i="1"/>
  <c r="Q112" i="1"/>
  <c r="K147" i="1"/>
  <c r="I69" i="1"/>
  <c r="S90" i="1"/>
  <c r="T103" i="1"/>
  <c r="M263" i="1"/>
  <c r="S24" i="1"/>
  <c r="S263" i="1"/>
  <c r="I84" i="1"/>
  <c r="O34" i="1"/>
  <c r="L81" i="1"/>
  <c r="O106" i="1"/>
  <c r="M16" i="1"/>
  <c r="P131" i="1"/>
  <c r="M170" i="1"/>
  <c r="Q58" i="1"/>
  <c r="I97" i="1"/>
  <c r="G238" i="1"/>
  <c r="I109" i="1"/>
  <c r="I14" i="1"/>
  <c r="P287" i="1"/>
  <c r="Q15" i="1"/>
  <c r="P20" i="1"/>
  <c r="T205" i="1"/>
  <c r="T263" i="1"/>
  <c r="T178" i="1"/>
  <c r="M269" i="1"/>
  <c r="H247" i="1"/>
  <c r="Q223" i="1"/>
  <c r="P107" i="1"/>
  <c r="P225" i="1"/>
  <c r="M215" i="1"/>
  <c r="Q146" i="1"/>
  <c r="P275" i="1"/>
  <c r="U10" i="1"/>
  <c r="S287" i="1"/>
  <c r="S48" i="1"/>
  <c r="G117" i="1"/>
  <c r="H92" i="1"/>
  <c r="Q27" i="1"/>
  <c r="L80" i="1"/>
  <c r="M31" i="1"/>
  <c r="U126" i="1"/>
  <c r="G107" i="1"/>
  <c r="U21" i="1"/>
  <c r="U243" i="1"/>
  <c r="I44" i="1"/>
  <c r="H171" i="1"/>
  <c r="T54" i="1"/>
  <c r="L244" i="1"/>
  <c r="M24" i="1"/>
  <c r="M49" i="1"/>
  <c r="K95" i="1"/>
  <c r="P190" i="1"/>
  <c r="U56" i="1"/>
  <c r="U266" i="1"/>
  <c r="Q263" i="1"/>
  <c r="K271" i="1"/>
  <c r="K70" i="1"/>
  <c r="U19" i="1"/>
  <c r="O172" i="1"/>
  <c r="Q227" i="1"/>
  <c r="M96" i="1"/>
  <c r="I272" i="1"/>
  <c r="S82" i="1"/>
  <c r="T86" i="1"/>
  <c r="T14" i="1"/>
  <c r="H151" i="1"/>
  <c r="G146" i="1"/>
  <c r="G82" i="1"/>
  <c r="P133" i="1"/>
  <c r="L199" i="1"/>
  <c r="M173" i="1"/>
  <c r="G207" i="1"/>
  <c r="L156" i="1"/>
  <c r="O239" i="1"/>
  <c r="G248" i="1"/>
  <c r="M171" i="1"/>
  <c r="K267" i="1"/>
  <c r="U193" i="1"/>
  <c r="G175" i="1"/>
  <c r="M46" i="1"/>
  <c r="K13" i="1"/>
  <c r="L269" i="1"/>
  <c r="I156" i="1"/>
  <c r="K294" i="1"/>
  <c r="P195" i="1"/>
  <c r="P178" i="1"/>
  <c r="M220" i="1"/>
  <c r="T70" i="1"/>
  <c r="L248" i="1"/>
  <c r="M33" i="1"/>
  <c r="S291" i="1"/>
  <c r="L146" i="1"/>
  <c r="L96" i="1"/>
  <c r="P101" i="1"/>
  <c r="Q285" i="1"/>
  <c r="M218" i="1"/>
  <c r="P283" i="1"/>
  <c r="O49" i="1"/>
  <c r="S39" i="1"/>
  <c r="P235" i="1"/>
  <c r="M91" i="1"/>
  <c r="U293" i="1"/>
  <c r="H116" i="1"/>
  <c r="L158" i="1"/>
  <c r="O25" i="1"/>
  <c r="Q69" i="1"/>
  <c r="S247" i="1"/>
  <c r="H285" i="1"/>
  <c r="K252" i="1"/>
  <c r="O242" i="1"/>
  <c r="O62" i="1"/>
  <c r="L22" i="1"/>
  <c r="K84" i="1"/>
  <c r="M163" i="1"/>
  <c r="O16" i="1"/>
  <c r="L291" i="1"/>
  <c r="H295" i="1"/>
  <c r="T76" i="1"/>
  <c r="I58" i="1"/>
  <c r="O89" i="1"/>
  <c r="U179" i="1"/>
  <c r="L37" i="1"/>
  <c r="O210" i="1"/>
  <c r="G279" i="1"/>
  <c r="Q72" i="1"/>
  <c r="P198" i="1"/>
  <c r="M110" i="1"/>
  <c r="G240" i="1"/>
  <c r="T36" i="1"/>
  <c r="H43" i="1"/>
  <c r="H149" i="1"/>
  <c r="H248" i="1"/>
  <c r="L79" i="1"/>
  <c r="K257" i="1"/>
  <c r="Q235" i="1"/>
  <c r="H223" i="1"/>
  <c r="S290" i="1"/>
  <c r="L273" i="1"/>
  <c r="K269" i="1"/>
  <c r="G36" i="1"/>
  <c r="M281" i="1"/>
  <c r="I181" i="1"/>
  <c r="G227" i="1"/>
  <c r="G128" i="1"/>
  <c r="L29" i="1"/>
  <c r="U214" i="1"/>
  <c r="I141" i="1"/>
  <c r="P185" i="1"/>
  <c r="H10" i="1"/>
  <c r="P13" i="1"/>
  <c r="K183" i="1"/>
  <c r="M124" i="1"/>
  <c r="L172" i="1"/>
  <c r="Q195" i="1"/>
  <c r="I30" i="1"/>
  <c r="L149" i="1"/>
  <c r="G261" i="1"/>
  <c r="P243" i="1"/>
  <c r="L265" i="1"/>
  <c r="K46" i="1"/>
  <c r="M264" i="1"/>
  <c r="O251" i="1"/>
  <c r="O218" i="1"/>
  <c r="P187" i="1"/>
  <c r="S272" i="1"/>
  <c r="I12" i="1"/>
  <c r="L85" i="1"/>
  <c r="Q88" i="1"/>
  <c r="P298" i="1"/>
  <c r="H125" i="1"/>
  <c r="G39" i="1"/>
  <c r="K52" i="1"/>
  <c r="H88" i="1"/>
  <c r="U264" i="1"/>
  <c r="T258" i="1"/>
  <c r="H27" i="1"/>
  <c r="I225" i="1"/>
  <c r="G293" i="1"/>
  <c r="T21" i="1"/>
  <c r="G106" i="1"/>
  <c r="L179" i="1"/>
  <c r="H158" i="1"/>
  <c r="I207" i="1"/>
  <c r="O142" i="1"/>
  <c r="S258" i="1"/>
  <c r="P111" i="1"/>
  <c r="K15" i="1"/>
  <c r="G220" i="1"/>
  <c r="Q132" i="1"/>
  <c r="U72" i="1"/>
  <c r="U33" i="1"/>
  <c r="M125" i="1"/>
  <c r="Q118" i="1"/>
  <c r="K255" i="1"/>
  <c r="K142" i="1"/>
  <c r="H38" i="1"/>
  <c r="S266" i="1"/>
  <c r="T202" i="1"/>
  <c r="G183" i="1"/>
  <c r="I151" i="1"/>
  <c r="L210" i="1"/>
  <c r="M182" i="1"/>
  <c r="S40" i="1"/>
  <c r="I213" i="1"/>
  <c r="U61" i="1"/>
  <c r="U8" i="1"/>
  <c r="I77" i="1"/>
  <c r="G256" i="1"/>
  <c r="K219" i="1"/>
  <c r="H293" i="1"/>
  <c r="T193" i="1"/>
  <c r="M261" i="1"/>
  <c r="T210" i="1"/>
  <c r="M122" i="1"/>
  <c r="P271" i="1"/>
  <c r="O224" i="1"/>
  <c r="I242" i="1"/>
  <c r="U76" i="1"/>
  <c r="S45" i="1"/>
  <c r="I215" i="1"/>
  <c r="P145" i="1"/>
  <c r="P89" i="1"/>
  <c r="O273" i="1"/>
  <c r="Q148" i="1"/>
  <c r="H259" i="1"/>
  <c r="G199" i="1"/>
  <c r="O279" i="1"/>
  <c r="M70" i="1"/>
  <c r="T220" i="1"/>
  <c r="K153" i="1"/>
  <c r="H289" i="1"/>
  <c r="G42" i="1"/>
  <c r="U287" i="1"/>
  <c r="Q10" i="1"/>
  <c r="Q104" i="1"/>
  <c r="L263" i="1"/>
  <c r="L109" i="1"/>
  <c r="Q277" i="1"/>
  <c r="H55" i="1"/>
  <c r="S296" i="1"/>
  <c r="U262" i="1"/>
  <c r="G35" i="1"/>
  <c r="K223" i="1"/>
  <c r="I250" i="1"/>
  <c r="I218" i="1"/>
  <c r="G119" i="1"/>
  <c r="H274" i="1"/>
  <c r="K268" i="1"/>
  <c r="T201" i="1"/>
  <c r="H255" i="1"/>
  <c r="Q53" i="1"/>
  <c r="G272" i="1"/>
  <c r="G249" i="1"/>
  <c r="H268" i="1"/>
  <c r="Q178" i="1"/>
  <c r="G8" i="1"/>
  <c r="H132" i="1"/>
  <c r="T244" i="1"/>
  <c r="L140" i="1"/>
  <c r="P154" i="1"/>
  <c r="P245" i="1"/>
  <c r="L59" i="1"/>
  <c r="Q94" i="1"/>
  <c r="K114" i="1"/>
  <c r="I279" i="1"/>
  <c r="P222" i="1"/>
  <c r="U44" i="1"/>
  <c r="G229" i="1"/>
  <c r="G71" i="1"/>
  <c r="P212" i="1"/>
  <c r="H28" i="1"/>
  <c r="Q265" i="1"/>
  <c r="T41" i="1"/>
  <c r="H175" i="1"/>
  <c r="Q24" i="1"/>
  <c r="M189" i="1"/>
  <c r="U274" i="1"/>
  <c r="K150" i="1"/>
  <c r="Q282" i="1"/>
  <c r="Q197" i="1"/>
  <c r="T145" i="1"/>
  <c r="I10" i="1"/>
  <c r="T234" i="1"/>
  <c r="M67" i="1"/>
  <c r="U109" i="1"/>
  <c r="O292" i="1"/>
  <c r="T283" i="1"/>
  <c r="U221" i="1"/>
  <c r="Q170" i="1"/>
  <c r="I36" i="1"/>
  <c r="T219" i="1"/>
  <c r="S265" i="1"/>
  <c r="T216" i="1"/>
  <c r="K128" i="1"/>
  <c r="H181" i="1"/>
  <c r="S269" i="1"/>
  <c r="O137" i="1"/>
  <c r="G47" i="1"/>
  <c r="Q117" i="1"/>
  <c r="L224" i="1"/>
  <c r="P122" i="1"/>
  <c r="I186" i="1"/>
  <c r="I168" i="1"/>
  <c r="S207" i="1"/>
  <c r="K63" i="1"/>
  <c r="U129" i="1"/>
  <c r="Q128" i="1"/>
  <c r="L20" i="1"/>
  <c r="U278" i="1"/>
  <c r="M277" i="1"/>
  <c r="H69" i="1"/>
  <c r="T119" i="1"/>
  <c r="H22" i="1"/>
  <c r="O258" i="1"/>
  <c r="T73" i="1"/>
  <c r="I291" i="1"/>
  <c r="H12" i="1"/>
  <c r="I123" i="1"/>
  <c r="H220" i="1"/>
  <c r="K18" i="1"/>
  <c r="I117" i="1"/>
  <c r="O143" i="1"/>
  <c r="S259" i="1"/>
  <c r="H48" i="1"/>
  <c r="P192" i="1"/>
  <c r="P273" i="1"/>
  <c r="K76" i="1"/>
  <c r="K86" i="1"/>
  <c r="O184" i="1"/>
  <c r="M103" i="1"/>
  <c r="H287" i="1"/>
  <c r="S206" i="1"/>
  <c r="L72" i="1"/>
  <c r="I112" i="1"/>
  <c r="Q274" i="1"/>
  <c r="M266" i="1"/>
  <c r="M43" i="1"/>
  <c r="P265" i="1"/>
  <c r="L173" i="1"/>
  <c r="U128" i="1"/>
  <c r="K171" i="1"/>
  <c r="U89" i="1"/>
  <c r="T27" i="1"/>
  <c r="M69" i="1"/>
  <c r="M192" i="1"/>
  <c r="L176" i="1"/>
  <c r="M10" i="1"/>
  <c r="I135" i="1"/>
  <c r="G266" i="1"/>
  <c r="P296" i="1"/>
  <c r="O164" i="1"/>
  <c r="T32" i="1"/>
  <c r="G247" i="1"/>
  <c r="K33" i="1"/>
  <c r="Q174" i="1"/>
  <c r="K203" i="1"/>
  <c r="I187" i="1"/>
  <c r="P57" i="1"/>
  <c r="P163" i="1"/>
  <c r="P59" i="1"/>
  <c r="Q150" i="1"/>
  <c r="K88" i="1"/>
  <c r="S228" i="1"/>
  <c r="U291" i="1"/>
  <c r="S104" i="1"/>
  <c r="P135" i="1"/>
  <c r="Q56" i="1"/>
  <c r="T269" i="1"/>
  <c r="H100" i="1"/>
  <c r="O81" i="1"/>
  <c r="G147" i="1"/>
  <c r="P159" i="1"/>
  <c r="O287" i="1"/>
  <c r="K187" i="1"/>
  <c r="U225" i="1"/>
  <c r="I118" i="1"/>
  <c r="S11" i="1"/>
  <c r="H89" i="1"/>
  <c r="Q294" i="1"/>
  <c r="I175" i="1"/>
  <c r="T101" i="1"/>
  <c r="H169" i="1"/>
  <c r="S280" i="1"/>
  <c r="M45" i="1"/>
  <c r="P77" i="1"/>
  <c r="G140" i="1"/>
  <c r="L117" i="1"/>
  <c r="T192" i="1"/>
  <c r="M286" i="1"/>
  <c r="H240" i="1"/>
  <c r="G79" i="1"/>
  <c r="T294" i="1"/>
  <c r="G26" i="1"/>
  <c r="P214" i="1"/>
  <c r="T89" i="1"/>
  <c r="O74" i="1"/>
  <c r="H87" i="1"/>
  <c r="I142" i="1"/>
  <c r="M282" i="1"/>
  <c r="U119" i="1"/>
  <c r="K160" i="1"/>
  <c r="T65" i="1"/>
  <c r="L285" i="1"/>
  <c r="L212" i="1"/>
  <c r="P73" i="1"/>
  <c r="I259" i="1"/>
  <c r="G258" i="1"/>
  <c r="M143" i="1"/>
  <c r="L168" i="1"/>
  <c r="I120" i="1"/>
  <c r="P286" i="1"/>
  <c r="Q48" i="1"/>
  <c r="L94" i="1"/>
  <c r="I116" i="1"/>
  <c r="I147" i="1"/>
  <c r="O35" i="1"/>
  <c r="P15" i="1"/>
  <c r="L281" i="1"/>
  <c r="L138" i="1"/>
  <c r="K25" i="1"/>
  <c r="U105" i="1"/>
  <c r="L209" i="1"/>
  <c r="H284" i="1"/>
  <c r="U280" i="1"/>
  <c r="T238" i="1"/>
  <c r="Q59" i="1"/>
  <c r="O259" i="1"/>
  <c r="L73" i="1"/>
  <c r="L111" i="1"/>
  <c r="S106" i="1"/>
  <c r="Q81" i="1"/>
  <c r="I57" i="1"/>
  <c r="G54" i="1"/>
  <c r="K166" i="1"/>
  <c r="T268" i="1"/>
  <c r="T92" i="1"/>
  <c r="O48" i="1"/>
  <c r="K12" i="1"/>
  <c r="P46" i="1"/>
  <c r="G114" i="1"/>
  <c r="Q245" i="1"/>
  <c r="Q173" i="1"/>
  <c r="Q291" i="1"/>
  <c r="P200" i="1"/>
  <c r="O187" i="1"/>
  <c r="G191" i="1"/>
  <c r="K173" i="1"/>
  <c r="I154" i="1"/>
  <c r="T230" i="1"/>
  <c r="I286" i="1"/>
  <c r="P241" i="1"/>
  <c r="U83" i="1"/>
  <c r="L145" i="1"/>
  <c r="Q297" i="1"/>
  <c r="P158" i="1"/>
  <c r="M129" i="1"/>
  <c r="T199" i="1"/>
  <c r="H73" i="1"/>
  <c r="K115" i="1"/>
  <c r="L67" i="1"/>
  <c r="O103" i="1"/>
  <c r="P167" i="1"/>
  <c r="U54" i="1"/>
  <c r="O50" i="1"/>
  <c r="P94" i="1"/>
  <c r="S238" i="1"/>
  <c r="H106" i="1"/>
  <c r="I298" i="1"/>
  <c r="M115" i="1"/>
  <c r="U125" i="1"/>
  <c r="U210" i="1"/>
  <c r="U13" i="1"/>
  <c r="K155" i="1"/>
  <c r="U23" i="1"/>
  <c r="G72" i="1"/>
  <c r="Q25" i="1"/>
  <c r="M227" i="1"/>
  <c r="M100" i="1"/>
  <c r="O14" i="1"/>
  <c r="Q68" i="1"/>
  <c r="S16" i="1"/>
  <c r="S273" i="1"/>
  <c r="Q207" i="1"/>
  <c r="L217" i="1"/>
  <c r="I20" i="1"/>
  <c r="I296" i="1"/>
  <c r="K140" i="1"/>
  <c r="H159" i="1"/>
  <c r="M127" i="1"/>
  <c r="M217" i="1"/>
  <c r="M75" i="1"/>
  <c r="P80" i="1"/>
  <c r="H168" i="1"/>
  <c r="P17" i="1"/>
  <c r="T124" i="1"/>
  <c r="I239" i="1"/>
  <c r="L171" i="1"/>
  <c r="T52" i="1"/>
  <c r="H94" i="1"/>
  <c r="U142" i="1"/>
  <c r="S64" i="1"/>
  <c r="H46" i="1"/>
  <c r="K176" i="1"/>
  <c r="K49" i="1"/>
  <c r="O237" i="1"/>
  <c r="T109" i="1"/>
  <c r="T62" i="1"/>
  <c r="G9" i="1"/>
  <c r="K91" i="1"/>
  <c r="M276" i="1"/>
  <c r="I221" i="1"/>
  <c r="L141" i="1"/>
  <c r="Q172" i="1"/>
  <c r="M145" i="1"/>
  <c r="L125" i="1"/>
  <c r="M27" i="1"/>
  <c r="K129" i="1"/>
  <c r="U290" i="1"/>
  <c r="G120" i="1"/>
  <c r="L123" i="1"/>
  <c r="G132" i="1"/>
  <c r="S220" i="1"/>
  <c r="M123" i="1"/>
  <c r="L44" i="1"/>
  <c r="M104" i="1"/>
  <c r="P75" i="1"/>
  <c r="H279" i="1"/>
  <c r="H30" i="1"/>
  <c r="I222" i="1"/>
  <c r="L202" i="1"/>
  <c r="M80" i="1"/>
  <c r="H141" i="1"/>
  <c r="O179" i="1"/>
  <c r="U177" i="1"/>
  <c r="K139" i="1"/>
  <c r="M157" i="1"/>
  <c r="K221" i="1"/>
  <c r="P218" i="1"/>
  <c r="Q121" i="1"/>
  <c r="S203" i="1"/>
  <c r="O221" i="1"/>
  <c r="Q262" i="1"/>
  <c r="L98" i="1"/>
  <c r="M278" i="1"/>
  <c r="P53" i="1"/>
  <c r="O100" i="1"/>
  <c r="K216" i="1"/>
  <c r="U18" i="1"/>
  <c r="I19" i="1"/>
  <c r="G85" i="1"/>
  <c r="P126" i="1"/>
  <c r="U169" i="1"/>
  <c r="I34" i="1"/>
  <c r="U168" i="1"/>
  <c r="T245" i="1"/>
  <c r="H195" i="1"/>
  <c r="K136" i="1"/>
  <c r="M256" i="1"/>
  <c r="L183" i="1"/>
  <c r="L283" i="1"/>
  <c r="S218" i="1"/>
  <c r="L48" i="1"/>
  <c r="O167" i="1"/>
  <c r="T87" i="1"/>
  <c r="G91" i="1"/>
  <c r="L186" i="1"/>
  <c r="G160" i="1"/>
  <c r="P130" i="1"/>
  <c r="L116" i="1"/>
  <c r="P32" i="1"/>
  <c r="I160" i="1"/>
  <c r="G84" i="1"/>
  <c r="H152" i="1"/>
  <c r="L68" i="1"/>
  <c r="G154" i="1"/>
  <c r="K98" i="1"/>
  <c r="H245" i="1"/>
  <c r="K225" i="1"/>
  <c r="P294" i="1"/>
  <c r="P260" i="1"/>
  <c r="P257" i="1"/>
  <c r="M164" i="1"/>
  <c r="O157" i="1"/>
  <c r="Q247" i="1"/>
  <c r="H50" i="1"/>
  <c r="S162" i="1"/>
  <c r="S63" i="1"/>
  <c r="M131" i="1"/>
  <c r="I48" i="1"/>
  <c r="S112" i="1"/>
  <c r="H84" i="1"/>
  <c r="H79" i="1"/>
  <c r="M272" i="1"/>
  <c r="H172" i="1"/>
  <c r="H249" i="1"/>
  <c r="H205" i="1"/>
  <c r="I243" i="1"/>
  <c r="O67" i="1"/>
  <c r="I107" i="1"/>
  <c r="O297" i="1"/>
  <c r="M186" i="1"/>
  <c r="M283" i="1"/>
  <c r="Q9" i="1"/>
  <c r="O141" i="1"/>
  <c r="G14" i="1"/>
  <c r="O232" i="1"/>
  <c r="L294" i="1"/>
  <c r="U294" i="1"/>
  <c r="M55" i="1"/>
  <c r="G74" i="1"/>
  <c r="Q44" i="1"/>
  <c r="I206" i="1"/>
  <c r="T34" i="1"/>
  <c r="U156" i="1"/>
  <c r="I145" i="1"/>
  <c r="H127" i="1"/>
  <c r="H296" i="1"/>
  <c r="P224" i="1"/>
  <c r="I269" i="1"/>
  <c r="H187" i="1"/>
  <c r="Q272" i="1"/>
  <c r="G297" i="1"/>
  <c r="Q241" i="1"/>
  <c r="K197" i="1"/>
  <c r="G221" i="1"/>
  <c r="G211" i="1"/>
  <c r="I292" i="1"/>
  <c r="G271" i="1"/>
  <c r="M126" i="1"/>
  <c r="U43" i="1"/>
  <c r="T252" i="1"/>
  <c r="L167" i="1"/>
  <c r="G242" i="1"/>
  <c r="O38" i="1"/>
  <c r="I234" i="1"/>
  <c r="T223" i="1"/>
  <c r="K24" i="1"/>
  <c r="K68" i="1"/>
  <c r="P220" i="1"/>
  <c r="Q26" i="1"/>
  <c r="L166" i="1"/>
  <c r="I41" i="1"/>
  <c r="G224" i="1"/>
  <c r="T123" i="1"/>
  <c r="P226" i="1"/>
  <c r="S288" i="1"/>
  <c r="I89" i="1"/>
  <c r="U64" i="1"/>
  <c r="H11" i="1"/>
  <c r="I263" i="1"/>
  <c r="H179" i="1"/>
  <c r="T194" i="1"/>
  <c r="O213" i="1"/>
  <c r="M175" i="1"/>
  <c r="U211" i="1"/>
  <c r="K111" i="1"/>
  <c r="O123" i="1"/>
  <c r="L208" i="1"/>
  <c r="K145" i="1"/>
  <c r="G62" i="1"/>
  <c r="Q165" i="1"/>
  <c r="U271" i="1"/>
  <c r="S240" i="1"/>
  <c r="T181" i="1"/>
  <c r="Q74" i="1"/>
  <c r="H290" i="1"/>
  <c r="P230" i="1"/>
  <c r="S105" i="1"/>
  <c r="I235" i="1"/>
  <c r="T288" i="1"/>
  <c r="T222" i="1"/>
  <c r="G230" i="1"/>
  <c r="K279" i="1"/>
  <c r="H64" i="1"/>
  <c r="L201" i="1"/>
  <c r="H16" i="1"/>
  <c r="G127" i="1"/>
  <c r="U29" i="1"/>
  <c r="L17" i="1"/>
  <c r="G111" i="1"/>
  <c r="Q131" i="1"/>
  <c r="T111" i="1"/>
  <c r="P202" i="1"/>
  <c r="I184" i="1"/>
  <c r="I15" i="1"/>
  <c r="T198" i="1"/>
  <c r="L39" i="1"/>
  <c r="U112" i="1"/>
  <c r="Q229" i="1"/>
  <c r="T259" i="1"/>
  <c r="Q119" i="1"/>
  <c r="Q210" i="1"/>
  <c r="O177" i="1"/>
  <c r="L134" i="1"/>
  <c r="O108" i="1"/>
  <c r="Q296" i="1"/>
  <c r="S254" i="1"/>
  <c r="O94" i="1"/>
  <c r="T188" i="1"/>
  <c r="T49" i="1"/>
  <c r="T144" i="1"/>
  <c r="Q215" i="1"/>
  <c r="Q222" i="1"/>
  <c r="I125" i="1"/>
  <c r="H140" i="1"/>
  <c r="U215" i="1"/>
  <c r="T195" i="1"/>
  <c r="T117" i="1"/>
  <c r="P288" i="1"/>
  <c r="M79" i="1"/>
  <c r="I255" i="1"/>
  <c r="G118" i="1"/>
  <c r="K204" i="1"/>
  <c r="L36" i="1"/>
  <c r="O9" i="1"/>
  <c r="K40" i="1"/>
  <c r="O138" i="1"/>
  <c r="G136" i="1"/>
  <c r="L160" i="1"/>
  <c r="P221" i="1"/>
  <c r="Q283" i="1"/>
  <c r="I178" i="1"/>
  <c r="S117" i="1"/>
  <c r="H62" i="1"/>
  <c r="U47" i="1"/>
  <c r="O182" i="1"/>
  <c r="Q125" i="1"/>
  <c r="K109" i="1"/>
  <c r="S54" i="1"/>
  <c r="K55" i="1"/>
  <c r="U148" i="1"/>
  <c r="L108" i="1"/>
  <c r="L154" i="1"/>
  <c r="P169" i="1"/>
  <c r="Q135" i="1"/>
  <c r="O140" i="1"/>
  <c r="P279" i="1"/>
  <c r="O159" i="1"/>
  <c r="M180" i="1"/>
  <c r="T94" i="1"/>
  <c r="O129" i="1"/>
  <c r="M260" i="1"/>
  <c r="I245" i="1"/>
  <c r="S215" i="1"/>
  <c r="L113" i="1"/>
  <c r="Q242" i="1"/>
  <c r="Q8" i="1"/>
  <c r="Q31" i="1"/>
  <c r="H24" i="1"/>
  <c r="L271" i="1"/>
  <c r="S264" i="1"/>
  <c r="I74" i="1"/>
  <c r="O150" i="1"/>
  <c r="S252" i="1"/>
  <c r="L256" i="1"/>
  <c r="L19" i="1"/>
  <c r="M83" i="1"/>
  <c r="M134" i="1"/>
  <c r="P40" i="1"/>
  <c r="M155" i="1"/>
  <c r="Q203" i="1"/>
  <c r="P16" i="1"/>
  <c r="M197" i="1"/>
  <c r="G101" i="1"/>
  <c r="M294" i="1"/>
  <c r="Q35" i="1"/>
  <c r="K143" i="1"/>
  <c r="M130" i="1"/>
  <c r="M151" i="1"/>
  <c r="Q179" i="1"/>
  <c r="I224" i="1"/>
  <c r="G52" i="1"/>
  <c r="U151" i="1"/>
  <c r="H33" i="1"/>
  <c r="S230" i="1"/>
  <c r="M95" i="1"/>
  <c r="O135" i="1"/>
  <c r="O186" i="1"/>
  <c r="L41" i="1"/>
  <c r="G222" i="1"/>
  <c r="K283" i="1"/>
  <c r="G64" i="1"/>
  <c r="M58" i="1"/>
  <c r="U36" i="1"/>
  <c r="Q270" i="1"/>
  <c r="P124" i="1"/>
  <c r="K130" i="1"/>
  <c r="I149" i="1"/>
  <c r="I27" i="1"/>
  <c r="K188" i="1"/>
  <c r="M15" i="1"/>
  <c r="O19" i="1"/>
  <c r="P259" i="1"/>
  <c r="T296" i="1"/>
  <c r="K35" i="1"/>
  <c r="H153" i="1"/>
  <c r="G280" i="1"/>
  <c r="U27" i="1"/>
  <c r="K246" i="1"/>
  <c r="G210" i="1"/>
  <c r="U132" i="1"/>
  <c r="H37" i="1"/>
  <c r="P197" i="1"/>
  <c r="M121" i="1"/>
  <c r="U256" i="1"/>
  <c r="I75" i="1"/>
  <c r="S212" i="1"/>
  <c r="K174" i="1"/>
  <c r="T39" i="1"/>
  <c r="P238" i="1"/>
  <c r="G234" i="1"/>
  <c r="L258" i="1"/>
  <c r="K123" i="1"/>
  <c r="K61" i="1"/>
  <c r="G212" i="1"/>
  <c r="U158" i="1"/>
  <c r="M188" i="1"/>
  <c r="O84" i="1"/>
  <c r="H183" i="1"/>
  <c r="K290" i="1"/>
  <c r="G176" i="1"/>
  <c r="Q257" i="1"/>
  <c r="T177" i="1"/>
  <c r="T96" i="1"/>
  <c r="S51" i="1"/>
  <c r="O244" i="1"/>
  <c r="Q54" i="1"/>
  <c r="T66" i="1"/>
  <c r="M230" i="1"/>
  <c r="M167" i="1"/>
  <c r="U236" i="1"/>
  <c r="Q185" i="1"/>
  <c r="I275" i="1"/>
  <c r="M59" i="1"/>
  <c r="O254" i="1"/>
  <c r="H19" i="1"/>
  <c r="Q269" i="1"/>
  <c r="Q14" i="1"/>
  <c r="S46" i="1"/>
  <c r="Q149" i="1"/>
  <c r="L12" i="1"/>
  <c r="L255" i="1"/>
  <c r="Q23" i="1"/>
  <c r="O238" i="1"/>
  <c r="H75" i="1"/>
  <c r="G268" i="1"/>
  <c r="S14" i="1"/>
  <c r="I172" i="1"/>
  <c r="O57" i="1"/>
  <c r="U40" i="1"/>
  <c r="L40" i="1"/>
  <c r="T51" i="1"/>
  <c r="Q202" i="1"/>
  <c r="O58" i="1"/>
  <c r="M280" i="1"/>
  <c r="L155" i="1"/>
  <c r="O173" i="1"/>
  <c r="O85" i="1"/>
  <c r="U144" i="1"/>
  <c r="T255" i="1"/>
  <c r="T226" i="1"/>
  <c r="S28" i="1"/>
  <c r="S270" i="1"/>
  <c r="P280" i="1"/>
  <c r="I86" i="1"/>
  <c r="M144" i="1"/>
  <c r="Q102" i="1"/>
  <c r="G129" i="1"/>
  <c r="Q186" i="1"/>
  <c r="M168" i="1"/>
  <c r="L237" i="1"/>
  <c r="K289" i="1"/>
  <c r="L128" i="1"/>
  <c r="I165" i="1"/>
  <c r="M243" i="1"/>
  <c r="T295" i="1"/>
  <c r="G181" i="1"/>
  <c r="G94" i="1"/>
  <c r="G164" i="1"/>
  <c r="G226" i="1"/>
  <c r="O180" i="1"/>
  <c r="I136" i="1"/>
  <c r="I281" i="1"/>
  <c r="T42" i="1"/>
  <c r="M265" i="1"/>
  <c r="Q114" i="1"/>
  <c r="U192" i="1"/>
  <c r="P143" i="1"/>
  <c r="Q298" i="1"/>
  <c r="O125" i="1"/>
  <c r="U77" i="1"/>
  <c r="O124" i="1"/>
  <c r="M185" i="1"/>
  <c r="K222" i="1"/>
  <c r="H232" i="1"/>
  <c r="K260" i="1"/>
  <c r="K272" i="1"/>
  <c r="U250" i="1"/>
  <c r="M296" i="1"/>
  <c r="T152" i="1"/>
  <c r="T134" i="1"/>
  <c r="Q139" i="1"/>
  <c r="P56" i="1"/>
  <c r="T24" i="1"/>
  <c r="U116" i="1"/>
  <c r="U173" i="1"/>
  <c r="U244" i="1"/>
  <c r="O223" i="1"/>
  <c r="Q284" i="1"/>
  <c r="P90" i="1"/>
  <c r="Q57" i="1"/>
  <c r="M112" i="1"/>
  <c r="P180" i="1"/>
  <c r="Q187" i="1"/>
  <c r="U180" i="1"/>
  <c r="Q52" i="1"/>
  <c r="H254" i="1"/>
  <c r="U285" i="1"/>
  <c r="U111" i="1"/>
  <c r="I179" i="1"/>
  <c r="I171" i="1"/>
  <c r="U17" i="1"/>
  <c r="K201" i="1"/>
  <c r="M291" i="1"/>
  <c r="O227" i="1"/>
  <c r="H35" i="1"/>
  <c r="Q212" i="1"/>
  <c r="Q111" i="1"/>
  <c r="T155" i="1"/>
  <c r="Q51" i="1"/>
  <c r="L52" i="1"/>
  <c r="K32" i="1"/>
  <c r="M153" i="1"/>
  <c r="Q167" i="1"/>
  <c r="H133" i="1"/>
  <c r="L47" i="1"/>
  <c r="P92" i="1"/>
  <c r="H226" i="1"/>
  <c r="G239" i="1"/>
  <c r="I230" i="1"/>
  <c r="L261" i="1"/>
  <c r="G126" i="1"/>
  <c r="K217" i="1"/>
  <c r="P27" i="1"/>
  <c r="H144" i="1"/>
  <c r="O271" i="1"/>
  <c r="L243" i="1"/>
  <c r="G21" i="1"/>
  <c r="O151" i="1"/>
  <c r="L264" i="1"/>
  <c r="S281" i="1"/>
  <c r="T82" i="1"/>
  <c r="S211" i="1"/>
  <c r="I32" i="1"/>
  <c r="L297" i="1"/>
  <c r="M101" i="1"/>
  <c r="H242" i="1"/>
  <c r="I73" i="1"/>
  <c r="S250" i="1"/>
  <c r="Q130" i="1"/>
  <c r="M54" i="1"/>
  <c r="U130" i="1"/>
  <c r="G202" i="1"/>
  <c r="T143" i="1"/>
  <c r="U288" i="1"/>
  <c r="M293" i="1"/>
  <c r="P104" i="1"/>
  <c r="O8" i="1"/>
  <c r="M187" i="1"/>
  <c r="G277" i="1"/>
  <c r="Q110" i="1"/>
  <c r="L46" i="1"/>
  <c r="U11" i="1"/>
  <c r="Q196" i="1"/>
  <c r="T131" i="1"/>
  <c r="L13" i="1"/>
  <c r="H264" i="1"/>
  <c r="O64" i="1"/>
  <c r="L223" i="1"/>
  <c r="S209" i="1"/>
  <c r="H257" i="1"/>
  <c r="K240" i="1"/>
  <c r="K30" i="1"/>
  <c r="L152" i="1"/>
  <c r="M133" i="1"/>
  <c r="M154" i="1"/>
  <c r="I252" i="1"/>
  <c r="I153" i="1"/>
  <c r="U118" i="1"/>
  <c r="O230" i="1"/>
  <c r="Q231" i="1"/>
  <c r="H239" i="1"/>
  <c r="H221" i="1"/>
  <c r="P281" i="1"/>
  <c r="U50" i="1"/>
  <c r="K231" i="1"/>
  <c r="K244" i="1"/>
  <c r="L191" i="1"/>
  <c r="U96" i="1"/>
  <c r="M210" i="1"/>
  <c r="P236" i="1"/>
  <c r="G275" i="1"/>
  <c r="O61" i="1"/>
  <c r="U139" i="1"/>
  <c r="T257" i="1"/>
  <c r="T58" i="1"/>
  <c r="L227" i="1"/>
  <c r="I233" i="1"/>
  <c r="L142" i="1"/>
  <c r="G142" i="1"/>
  <c r="H15" i="1"/>
  <c r="Q261" i="1"/>
  <c r="P191" i="1"/>
  <c r="K281" i="1"/>
  <c r="T106" i="1"/>
  <c r="T164" i="1"/>
  <c r="K184" i="1"/>
  <c r="L23" i="1"/>
  <c r="S236" i="1"/>
  <c r="Q160" i="1"/>
  <c r="T265" i="1"/>
  <c r="H271" i="1"/>
  <c r="S222" i="1"/>
  <c r="T99" i="1"/>
  <c r="L251" i="1"/>
  <c r="L232" i="1"/>
  <c r="P65" i="1"/>
  <c r="G282" i="1"/>
  <c r="S108" i="1"/>
  <c r="G17" i="1"/>
  <c r="O163" i="1"/>
  <c r="T23" i="1"/>
  <c r="O199" i="1"/>
  <c r="S260" i="1"/>
  <c r="U199" i="1"/>
  <c r="O280" i="1"/>
  <c r="M270" i="1"/>
  <c r="Q181" i="1"/>
  <c r="Q190" i="1"/>
  <c r="K67" i="1"/>
  <c r="L247" i="1"/>
  <c r="P253" i="1"/>
  <c r="T270" i="1"/>
  <c r="G87" i="1"/>
  <c r="T121" i="1"/>
  <c r="M85" i="1"/>
  <c r="U223" i="1"/>
  <c r="Q268" i="1"/>
  <c r="T187" i="1"/>
  <c r="H113" i="1"/>
  <c r="M94" i="1"/>
  <c r="Q43" i="1"/>
  <c r="G283" i="1"/>
  <c r="P127" i="1"/>
  <c r="U71" i="1"/>
  <c r="T287" i="1"/>
  <c r="T154" i="1"/>
  <c r="O195" i="1"/>
  <c r="G281" i="1"/>
  <c r="K121" i="1"/>
  <c r="I59" i="1"/>
  <c r="T159" i="1"/>
  <c r="G295" i="1"/>
  <c r="I265" i="1"/>
  <c r="Q194" i="1"/>
  <c r="L169" i="1"/>
  <c r="L287" i="1"/>
  <c r="S214" i="1"/>
  <c r="H109" i="1"/>
  <c r="K273" i="1"/>
  <c r="T196" i="1"/>
  <c r="I212" i="1"/>
  <c r="O95" i="1"/>
  <c r="O265" i="1"/>
  <c r="T286" i="1"/>
  <c r="M250" i="1"/>
  <c r="G285" i="1"/>
  <c r="H210" i="1"/>
  <c r="G124" i="1"/>
  <c r="O23" i="1"/>
  <c r="U247" i="1"/>
  <c r="M222" i="1"/>
  <c r="U227" i="1"/>
  <c r="H261" i="1"/>
  <c r="S277" i="1"/>
  <c r="M198" i="1"/>
  <c r="O249" i="1"/>
  <c r="P244" i="1"/>
  <c r="H204" i="1"/>
  <c r="L278" i="1"/>
  <c r="L65" i="1"/>
  <c r="O243" i="1"/>
  <c r="K20" i="1"/>
  <c r="M240" i="1"/>
  <c r="I176" i="1"/>
  <c r="T16" i="1"/>
  <c r="P157" i="1"/>
  <c r="K8" i="1"/>
  <c r="T167" i="1"/>
  <c r="Q90" i="1"/>
  <c r="K106" i="1"/>
  <c r="P74" i="1"/>
  <c r="U216" i="1"/>
  <c r="P26" i="1"/>
  <c r="T297" i="1"/>
  <c r="L279" i="1"/>
  <c r="T10" i="1"/>
  <c r="U213" i="1"/>
  <c r="Q39" i="1"/>
  <c r="Q127" i="1"/>
  <c r="M120" i="1"/>
  <c r="I87" i="1"/>
  <c r="G196" i="1"/>
  <c r="H44" i="1"/>
  <c r="Q251" i="1"/>
  <c r="O264" i="1"/>
  <c r="K274" i="1"/>
  <c r="T165" i="1"/>
  <c r="L31" i="1"/>
  <c r="H96" i="1"/>
  <c r="G59" i="1"/>
  <c r="U124" i="1"/>
  <c r="U92" i="1"/>
  <c r="G217" i="1"/>
  <c r="T168" i="1"/>
  <c r="O73" i="1"/>
  <c r="Q30" i="1"/>
  <c r="P148" i="1"/>
  <c r="T104" i="1"/>
  <c r="T157" i="1"/>
  <c r="G89" i="1"/>
  <c r="Q253" i="1"/>
  <c r="I29" i="1"/>
  <c r="O277" i="1"/>
  <c r="K64" i="1"/>
  <c r="O234" i="1"/>
  <c r="H241" i="1"/>
  <c r="T215" i="1"/>
  <c r="S42" i="1"/>
  <c r="U231" i="1"/>
  <c r="T170" i="1"/>
  <c r="T278" i="1"/>
  <c r="M247" i="1"/>
  <c r="M176" i="1"/>
  <c r="Q120" i="1"/>
  <c r="U113" i="1"/>
  <c r="G287" i="1"/>
  <c r="P54" i="1"/>
  <c r="H225" i="1"/>
  <c r="I274" i="1"/>
  <c r="O256" i="1"/>
  <c r="G110" i="1"/>
  <c r="P141" i="1"/>
  <c r="K80" i="1"/>
  <c r="G133" i="1"/>
  <c r="H292" i="1"/>
  <c r="I106" i="1"/>
  <c r="O70" i="1"/>
  <c r="U60" i="1"/>
  <c r="G184" i="1"/>
  <c r="G179" i="1"/>
  <c r="K34" i="1"/>
  <c r="P78" i="1"/>
  <c r="O154" i="1"/>
  <c r="I54" i="1"/>
  <c r="O245" i="1"/>
  <c r="I211" i="1"/>
  <c r="K295" i="1"/>
  <c r="U46" i="1"/>
  <c r="O175" i="1"/>
  <c r="L225" i="1"/>
  <c r="I216" i="1"/>
  <c r="P66" i="1"/>
  <c r="Q155" i="1"/>
  <c r="K180" i="1"/>
  <c r="I23" i="1"/>
  <c r="I180" i="1"/>
  <c r="M160" i="1"/>
  <c r="T240" i="1"/>
  <c r="O33" i="1"/>
  <c r="Q166" i="1"/>
  <c r="T100" i="1"/>
  <c r="S239" i="1"/>
  <c r="O54" i="1"/>
  <c r="T139" i="1"/>
  <c r="U25" i="1"/>
  <c r="M35" i="1"/>
  <c r="L14" i="1"/>
  <c r="I119" i="1"/>
  <c r="S251" i="1"/>
  <c r="T273" i="1"/>
  <c r="O192" i="1"/>
  <c r="O166" i="1"/>
  <c r="U49" i="1"/>
  <c r="L139" i="1"/>
  <c r="O18" i="1"/>
  <c r="G23" i="1"/>
  <c r="T208" i="1"/>
  <c r="U220" i="1"/>
  <c r="K159" i="1"/>
  <c r="Q28" i="1"/>
  <c r="I50" i="1"/>
  <c r="O285" i="1"/>
  <c r="Q70" i="1"/>
  <c r="Q224" i="1"/>
  <c r="S47" i="1"/>
  <c r="I161" i="1"/>
  <c r="G145" i="1"/>
  <c r="L70" i="1"/>
  <c r="H150" i="1"/>
  <c r="U37" i="1"/>
  <c r="I42" i="1"/>
  <c r="Q233" i="1"/>
  <c r="Q252" i="1"/>
  <c r="U98" i="1"/>
  <c r="L180" i="1"/>
  <c r="H156" i="1"/>
  <c r="U233" i="1"/>
  <c r="P147" i="1"/>
  <c r="G139" i="1"/>
  <c r="O105" i="1"/>
  <c r="P33" i="1"/>
  <c r="S69" i="1"/>
  <c r="Q162" i="1"/>
  <c r="G13" i="1"/>
  <c r="K59" i="1"/>
  <c r="H237" i="1"/>
  <c r="P139" i="1"/>
  <c r="L229" i="1"/>
  <c r="I254" i="1"/>
  <c r="S245" i="1"/>
  <c r="Q164" i="1"/>
  <c r="I177" i="1"/>
  <c r="K151" i="1"/>
  <c r="S88" i="1"/>
  <c r="P269" i="1"/>
  <c r="U254" i="1"/>
  <c r="U212" i="1"/>
  <c r="L150" i="1"/>
  <c r="Q278" i="1"/>
  <c r="I25" i="1"/>
  <c r="O161" i="1"/>
  <c r="M12" i="1"/>
  <c r="U272" i="1"/>
  <c r="G25" i="1"/>
  <c r="O63" i="1"/>
  <c r="O247" i="1"/>
  <c r="G77" i="1"/>
  <c r="I155" i="1"/>
  <c r="G32" i="1"/>
  <c r="U63" i="1"/>
  <c r="O60" i="1"/>
  <c r="U298" i="1"/>
  <c r="I108" i="1"/>
  <c r="H42" i="1"/>
  <c r="K253" i="1"/>
  <c r="L253" i="1"/>
  <c r="L118" i="1"/>
  <c r="H18" i="1"/>
  <c r="U26" i="1"/>
  <c r="I226" i="1"/>
  <c r="Q93" i="1"/>
  <c r="Q99" i="1"/>
  <c r="T233" i="1"/>
  <c r="K213" i="1"/>
  <c r="K228" i="1"/>
  <c r="H124" i="1"/>
  <c r="S77" i="1"/>
  <c r="T81" i="1"/>
  <c r="S37" i="1"/>
  <c r="T203" i="1"/>
  <c r="O152" i="1"/>
  <c r="I9" i="1"/>
  <c r="Q78" i="1"/>
  <c r="I229" i="1"/>
  <c r="H192" i="1"/>
  <c r="P186" i="1"/>
  <c r="S87" i="1"/>
  <c r="L240" i="1"/>
  <c r="Q208" i="1"/>
  <c r="O121" i="1"/>
  <c r="O246" i="1"/>
  <c r="Q109" i="1"/>
  <c r="G228" i="1"/>
  <c r="S78" i="1"/>
  <c r="Q266" i="1"/>
  <c r="L35" i="1"/>
  <c r="K208" i="1"/>
  <c r="P216" i="1"/>
  <c r="H218" i="1"/>
  <c r="L82" i="1"/>
  <c r="Q123" i="1"/>
  <c r="H283" i="1"/>
  <c r="I182" i="1"/>
  <c r="P150" i="1"/>
  <c r="U248" i="1"/>
  <c r="K200" i="1"/>
  <c r="I158" i="1"/>
  <c r="H51" i="1"/>
  <c r="U190" i="1"/>
  <c r="G18" i="1"/>
  <c r="K102" i="1"/>
  <c r="U91" i="1"/>
  <c r="L207" i="1"/>
  <c r="U115" i="1"/>
  <c r="O109" i="1"/>
  <c r="T212" i="1"/>
  <c r="I95" i="1"/>
  <c r="U219" i="1"/>
  <c r="K245" i="1"/>
  <c r="L181" i="1"/>
  <c r="G86" i="1"/>
  <c r="O207" i="1"/>
  <c r="O134" i="1"/>
  <c r="I124" i="1"/>
  <c r="T237" i="1"/>
  <c r="Q221" i="1"/>
  <c r="Q159" i="1"/>
  <c r="H134" i="1"/>
  <c r="M141" i="1"/>
  <c r="T53" i="1"/>
  <c r="I157" i="1"/>
  <c r="I18" i="1"/>
  <c r="U260" i="1"/>
  <c r="H137" i="1"/>
  <c r="P9" i="1"/>
  <c r="T169" i="1"/>
  <c r="I220" i="1"/>
  <c r="L97" i="1"/>
  <c r="K58" i="1"/>
  <c r="K144" i="1"/>
  <c r="O226" i="1"/>
  <c r="K243" i="1"/>
  <c r="H250" i="1"/>
  <c r="O162" i="1"/>
  <c r="M47" i="1"/>
  <c r="G148" i="1"/>
  <c r="I94" i="1"/>
  <c r="I114" i="1"/>
  <c r="M174" i="1"/>
  <c r="T204" i="1"/>
  <c r="L144" i="1"/>
  <c r="T140" i="1"/>
  <c r="P239" i="1"/>
  <c r="T114" i="1"/>
  <c r="Q234" i="1"/>
  <c r="P262" i="1"/>
  <c r="G130" i="1"/>
  <c r="T158" i="1"/>
  <c r="L170" i="1"/>
  <c r="P37" i="1"/>
  <c r="Q267" i="1"/>
  <c r="U117" i="1"/>
  <c r="H103" i="1"/>
  <c r="G204" i="1"/>
  <c r="Q260" i="1"/>
  <c r="P12" i="1"/>
  <c r="T221" i="1"/>
  <c r="T267" i="1"/>
  <c r="U138" i="1"/>
  <c r="H228" i="1"/>
  <c r="O194" i="1"/>
  <c r="G134" i="1"/>
  <c r="O252" i="1"/>
  <c r="G102" i="1"/>
  <c r="M241" i="1"/>
  <c r="O97" i="1"/>
  <c r="I166" i="1"/>
  <c r="O128" i="1"/>
  <c r="G194" i="1"/>
  <c r="G75" i="1"/>
  <c r="T78" i="1"/>
  <c r="L120" i="1"/>
  <c r="S224" i="1"/>
  <c r="I189" i="1"/>
  <c r="Q108" i="1"/>
  <c r="L51" i="1"/>
  <c r="O112" i="1"/>
  <c r="U73" i="1"/>
  <c r="K110" i="1"/>
  <c r="H235" i="1"/>
  <c r="U162" i="1"/>
  <c r="U123" i="1"/>
  <c r="U78" i="1"/>
  <c r="G218" i="1"/>
  <c r="H190" i="1"/>
  <c r="K254" i="1"/>
  <c r="I21" i="1"/>
  <c r="L174" i="1"/>
  <c r="T261" i="1"/>
  <c r="O253" i="1"/>
  <c r="K47" i="1"/>
  <c r="Q142" i="1"/>
  <c r="G90" i="1"/>
  <c r="L45" i="1"/>
  <c r="U241" i="1"/>
  <c r="G267" i="1"/>
  <c r="P295" i="1"/>
  <c r="M109" i="1"/>
  <c r="H14" i="1"/>
  <c r="S274" i="1"/>
  <c r="U195" i="1"/>
  <c r="Q236" i="1"/>
  <c r="Q107" i="1"/>
  <c r="P249" i="1"/>
  <c r="S242" i="1"/>
  <c r="M225" i="1"/>
  <c r="T291" i="1"/>
  <c r="Q258" i="1"/>
  <c r="K284" i="1"/>
  <c r="O282" i="1"/>
  <c r="Q176" i="1"/>
  <c r="U31" i="1"/>
  <c r="K105" i="1"/>
  <c r="Q205" i="1"/>
  <c r="L177" i="1"/>
  <c r="L289" i="1"/>
  <c r="K169" i="1"/>
  <c r="O283" i="1"/>
  <c r="H180" i="1"/>
  <c r="H80" i="1"/>
  <c r="H173" i="1"/>
  <c r="G105" i="1"/>
  <c r="U35" i="1"/>
  <c r="Q228" i="1"/>
  <c r="G125" i="1"/>
  <c r="L221" i="1"/>
  <c r="I202" i="1"/>
  <c r="U155" i="1"/>
  <c r="G264" i="1"/>
  <c r="I193" i="1"/>
  <c r="K172" i="1"/>
  <c r="Q250" i="1"/>
  <c r="U99" i="1"/>
  <c r="P110" i="1"/>
  <c r="O231" i="1"/>
  <c r="I35" i="1"/>
  <c r="M9" i="1"/>
  <c r="K196" i="1"/>
  <c r="O91" i="1"/>
  <c r="M147" i="1"/>
  <c r="I133" i="1"/>
  <c r="M21" i="1"/>
  <c r="G284" i="1"/>
  <c r="K226" i="1"/>
  <c r="G121" i="1"/>
  <c r="O225" i="1"/>
  <c r="U183" i="1"/>
  <c r="T13" i="1"/>
  <c r="G51" i="1"/>
  <c r="T292" i="1"/>
  <c r="M212" i="1"/>
  <c r="M111" i="1"/>
  <c r="L88" i="1"/>
  <c r="Q239" i="1"/>
  <c r="Q288" i="1"/>
  <c r="Q154" i="1"/>
  <c r="H251" i="1"/>
  <c r="U281" i="1"/>
  <c r="Q273" i="1"/>
  <c r="O268" i="1"/>
  <c r="U97" i="1"/>
  <c r="H178" i="1"/>
  <c r="H206" i="1"/>
  <c r="S243" i="1"/>
  <c r="O56" i="1"/>
  <c r="K263" i="1"/>
  <c r="Q75" i="1"/>
  <c r="L293" i="1"/>
  <c r="M221" i="1"/>
  <c r="U178" i="1"/>
  <c r="M285" i="1"/>
  <c r="O139" i="1"/>
  <c r="P267" i="1"/>
  <c r="P156" i="1"/>
  <c r="P199" i="1"/>
  <c r="I273" i="1"/>
  <c r="M53" i="1"/>
  <c r="I276" i="1"/>
  <c r="U245" i="1"/>
  <c r="U209" i="1"/>
  <c r="Q286" i="1"/>
  <c r="K81" i="1"/>
  <c r="I208" i="1"/>
  <c r="H276" i="1"/>
  <c r="Q97" i="1"/>
  <c r="H238" i="1"/>
  <c r="H278" i="1"/>
  <c r="L200" i="1"/>
  <c r="T61" i="1"/>
  <c r="L234" i="1"/>
  <c r="M40" i="1"/>
  <c r="U197" i="1"/>
  <c r="H182" i="1"/>
  <c r="G24" i="1"/>
  <c r="O12" i="1"/>
  <c r="Q200" i="1"/>
  <c r="Q163" i="1"/>
  <c r="G78" i="1"/>
  <c r="K280" i="1"/>
  <c r="K157" i="1"/>
  <c r="O158" i="1"/>
  <c r="P34" i="1"/>
  <c r="K92" i="1"/>
  <c r="L60" i="1"/>
  <c r="P123" i="1"/>
  <c r="P113" i="1"/>
  <c r="T15" i="1"/>
  <c r="O228" i="1"/>
  <c r="H188" i="1"/>
  <c r="U135" i="1"/>
  <c r="L71" i="1"/>
  <c r="H49" i="1"/>
  <c r="H270" i="1"/>
  <c r="P36" i="1"/>
  <c r="S249" i="1"/>
  <c r="S234" i="1"/>
  <c r="O206" i="1"/>
  <c r="K100" i="1"/>
  <c r="I191" i="1"/>
  <c r="H66" i="1"/>
  <c r="H277" i="1"/>
  <c r="L182" i="1"/>
  <c r="U114" i="1"/>
  <c r="L78" i="1"/>
  <c r="K104" i="1"/>
  <c r="O46" i="1"/>
  <c r="H83" i="1"/>
  <c r="P41" i="1"/>
  <c r="S86" i="1"/>
  <c r="H227" i="1"/>
  <c r="U167" i="1"/>
  <c r="M11" i="1"/>
  <c r="P88" i="1"/>
  <c r="G109" i="1"/>
  <c r="O203" i="1"/>
  <c r="I236" i="1"/>
  <c r="H186" i="1"/>
  <c r="Q201" i="1"/>
  <c r="O69" i="1"/>
  <c r="M60" i="1"/>
  <c r="I256" i="1"/>
  <c r="G206" i="1"/>
  <c r="U59" i="1"/>
  <c r="U259" i="1"/>
  <c r="O55" i="1"/>
  <c r="G12" i="1"/>
  <c r="K276" i="1"/>
  <c r="I111" i="1"/>
  <c r="O40" i="1"/>
  <c r="I240" i="1"/>
  <c r="I83" i="1"/>
  <c r="K251" i="1"/>
  <c r="H262" i="1"/>
  <c r="M162" i="1"/>
  <c r="Q38" i="1"/>
  <c r="K138" i="1"/>
  <c r="M90" i="1"/>
  <c r="U51" i="1"/>
  <c r="H216" i="1"/>
  <c r="M107" i="1"/>
  <c r="M156" i="1"/>
  <c r="O260" i="1"/>
  <c r="H265" i="1"/>
  <c r="O78" i="1"/>
  <c r="K282" i="1"/>
  <c r="M214" i="1"/>
  <c r="H222" i="1"/>
  <c r="Q217" i="1"/>
  <c r="U134" i="1"/>
  <c r="H128" i="1"/>
  <c r="G40" i="1"/>
  <c r="O181" i="1"/>
  <c r="P61" i="1"/>
  <c r="O229" i="1"/>
  <c r="L216" i="1"/>
  <c r="H193" i="1"/>
  <c r="G103" i="1"/>
  <c r="O144" i="1"/>
  <c r="U14" i="1"/>
  <c r="L151" i="1"/>
  <c r="M97" i="1"/>
  <c r="L132" i="1"/>
  <c r="K122" i="1"/>
  <c r="O205" i="1"/>
  <c r="O96" i="1"/>
  <c r="O169" i="1"/>
  <c r="Q225" i="1"/>
  <c r="S256" i="1"/>
  <c r="M41" i="1"/>
  <c r="U69" i="1"/>
  <c r="U239" i="1"/>
  <c r="I137" i="1"/>
  <c r="T126" i="1"/>
  <c r="K60" i="1"/>
  <c r="K57" i="1"/>
  <c r="P174" i="1"/>
  <c r="P28" i="1"/>
  <c r="I249" i="1"/>
  <c r="Q42" i="1"/>
  <c r="H207" i="1"/>
  <c r="G34" i="1"/>
  <c r="O291" i="1"/>
  <c r="U194" i="1"/>
  <c r="G197" i="1"/>
  <c r="G98" i="1"/>
  <c r="P30" i="1"/>
  <c r="L220" i="1"/>
  <c r="O220" i="1"/>
  <c r="P247" i="1"/>
  <c r="M161" i="1"/>
  <c r="L135" i="1"/>
  <c r="I99" i="1"/>
  <c r="P11" i="1"/>
  <c r="H176" i="1"/>
  <c r="G298" i="1"/>
  <c r="O281" i="1"/>
  <c r="U267" i="1"/>
  <c r="G112" i="1"/>
  <c r="H142" i="1"/>
  <c r="G289" i="1"/>
  <c r="I195" i="1"/>
  <c r="P211" i="1"/>
  <c r="L121" i="1"/>
  <c r="H267" i="1"/>
  <c r="L115" i="1"/>
  <c r="O155" i="1"/>
  <c r="H98" i="1"/>
  <c r="T122" i="1"/>
  <c r="O133" i="1"/>
  <c r="U32" i="1"/>
  <c r="H26" i="1"/>
  <c r="L56" i="1"/>
  <c r="T60" i="1"/>
  <c r="P8" i="1"/>
  <c r="Q136" i="1"/>
  <c r="P103" i="1"/>
  <c r="G171" i="1"/>
  <c r="I144" i="1"/>
  <c r="I31" i="1"/>
  <c r="H39" i="1"/>
  <c r="P43" i="1"/>
  <c r="H234" i="1"/>
  <c r="Q184" i="1"/>
  <c r="P128" i="1"/>
  <c r="Q11" i="1"/>
  <c r="T47" i="1"/>
  <c r="T37" i="1"/>
  <c r="K28" i="1"/>
  <c r="P81" i="1"/>
  <c r="O93" i="1"/>
  <c r="P282" i="1"/>
  <c r="G188" i="1"/>
  <c r="K36" i="1"/>
  <c r="K286" i="1"/>
  <c r="M193" i="1"/>
  <c r="G189" i="1"/>
  <c r="Q151" i="1"/>
  <c r="I43" i="1"/>
  <c r="G93" i="1"/>
  <c r="T172" i="1"/>
  <c r="U107" i="1"/>
  <c r="L64" i="1"/>
  <c r="M183" i="1"/>
  <c r="P70" i="1"/>
  <c r="M244" i="1"/>
  <c r="I38" i="1"/>
  <c r="O127" i="1"/>
  <c r="T279" i="1"/>
  <c r="U279" i="1"/>
  <c r="O178" i="1"/>
  <c r="U282" i="1"/>
  <c r="I266" i="1"/>
  <c r="U292" i="1"/>
  <c r="M257" i="1"/>
  <c r="T35" i="1"/>
  <c r="L241" i="1"/>
  <c r="U198" i="1"/>
  <c r="H36" i="1"/>
  <c r="O278" i="1"/>
  <c r="S253" i="1"/>
  <c r="K107" i="1"/>
  <c r="T190" i="1"/>
  <c r="H194" i="1"/>
  <c r="I81" i="1"/>
  <c r="G83" i="1"/>
  <c r="P161" i="1"/>
  <c r="O215" i="1"/>
  <c r="K127" i="1"/>
  <c r="I183" i="1"/>
  <c r="U170" i="1"/>
  <c r="Q140" i="1"/>
  <c r="T8" i="1"/>
  <c r="O43" i="1"/>
  <c r="H203" i="1"/>
  <c r="O119" i="1"/>
  <c r="K185" i="1"/>
  <c r="I192" i="1"/>
  <c r="G115" i="1"/>
  <c r="H58" i="1"/>
  <c r="M191" i="1"/>
  <c r="M194" i="1"/>
  <c r="U58" i="1"/>
  <c r="K158" i="1"/>
  <c r="O66" i="1"/>
  <c r="L239" i="1"/>
  <c r="I262" i="1"/>
  <c r="U141" i="1"/>
  <c r="S244" i="1"/>
  <c r="T176" i="1"/>
  <c r="H65" i="1"/>
  <c r="H13" i="1"/>
  <c r="H231" i="1"/>
  <c r="T129" i="1"/>
  <c r="O45" i="1"/>
  <c r="I22" i="1"/>
  <c r="O174" i="1"/>
  <c r="U88" i="1"/>
  <c r="O51" i="1"/>
  <c r="T211" i="1"/>
  <c r="P23" i="1"/>
  <c r="Q175" i="1"/>
  <c r="T200" i="1"/>
  <c r="U157" i="1"/>
  <c r="T156" i="1"/>
  <c r="K90" i="1"/>
  <c r="Q153" i="1"/>
  <c r="I278" i="1"/>
  <c r="K293" i="1"/>
  <c r="O86" i="1"/>
  <c r="Q34" i="1"/>
  <c r="G30" i="1"/>
  <c r="H76" i="1"/>
  <c r="I103" i="1"/>
  <c r="M288" i="1"/>
  <c r="O233" i="1"/>
  <c r="P24" i="1"/>
  <c r="Q126" i="1"/>
  <c r="K22" i="1"/>
  <c r="K103" i="1"/>
  <c r="Q226" i="1"/>
  <c r="H297" i="1"/>
  <c r="M203" i="1"/>
  <c r="G263" i="1"/>
  <c r="G219" i="1"/>
  <c r="P42" i="1"/>
  <c r="G63" i="1"/>
  <c r="M142" i="1"/>
  <c r="G269" i="1"/>
  <c r="M137" i="1"/>
  <c r="Q80" i="1"/>
  <c r="K19" i="1"/>
  <c r="T293" i="1"/>
  <c r="Q22" i="1"/>
  <c r="L66" i="1"/>
  <c r="Q237" i="1"/>
  <c r="H107" i="1"/>
  <c r="T112" i="1"/>
  <c r="P258" i="1"/>
  <c r="Q213" i="1"/>
  <c r="G70" i="1"/>
  <c r="T56" i="1"/>
  <c r="M52" i="1"/>
  <c r="K238" i="1"/>
  <c r="Q230" i="1"/>
  <c r="O27" i="1"/>
  <c r="M89" i="1"/>
  <c r="S257" i="1"/>
  <c r="H252" i="1"/>
  <c r="H185" i="1"/>
  <c r="M234" i="1"/>
  <c r="M64" i="1"/>
  <c r="T256" i="1"/>
  <c r="K186" i="1"/>
  <c r="P284" i="1"/>
  <c r="M23" i="1"/>
  <c r="Q65" i="1"/>
  <c r="L203" i="1"/>
  <c r="Q95" i="1"/>
  <c r="I79" i="1"/>
  <c r="Q143" i="1"/>
  <c r="T218" i="1"/>
  <c r="H211" i="1"/>
  <c r="Q67" i="1"/>
  <c r="L89" i="1"/>
  <c r="G151" i="1"/>
  <c r="H21" i="1"/>
  <c r="Q84" i="1"/>
  <c r="Q191" i="1"/>
  <c r="Q89" i="1"/>
  <c r="L106" i="1"/>
  <c r="I91" i="1"/>
  <c r="O176" i="1"/>
  <c r="L198" i="1"/>
  <c r="K182" i="1"/>
  <c r="G225" i="1"/>
  <c r="I78" i="1"/>
  <c r="K120" i="1"/>
  <c r="I251" i="1"/>
  <c r="S241" i="1"/>
  <c r="I197" i="1"/>
  <c r="H184" i="1"/>
  <c r="H147" i="1"/>
  <c r="I102" i="1"/>
  <c r="G231" i="1"/>
  <c r="H243" i="1"/>
  <c r="G276" i="1"/>
  <c r="I28" i="1"/>
  <c r="T107" i="1"/>
  <c r="I128" i="1"/>
  <c r="L230" i="1"/>
  <c r="T180" i="1"/>
  <c r="H236" i="1"/>
  <c r="M8" i="1"/>
  <c r="I148" i="1"/>
  <c r="O24" i="1"/>
  <c r="L288" i="1"/>
  <c r="H177" i="1"/>
  <c r="U39" i="1"/>
  <c r="T57" i="1"/>
  <c r="U81" i="1"/>
  <c r="M159" i="1"/>
  <c r="G177" i="1"/>
  <c r="I288" i="1"/>
  <c r="O262" i="1"/>
  <c r="G203" i="1"/>
  <c r="L92" i="1"/>
  <c r="P228" i="1"/>
  <c r="K37" i="1"/>
  <c r="T149" i="1"/>
  <c r="T160" i="1"/>
  <c r="I55" i="1"/>
  <c r="G174" i="1"/>
  <c r="G97" i="1"/>
  <c r="M93" i="1"/>
  <c r="M190" i="1"/>
  <c r="U15" i="1"/>
  <c r="U86" i="1"/>
  <c r="M14" i="1"/>
  <c r="T298" i="1"/>
  <c r="I134" i="1"/>
  <c r="Q280" i="1"/>
  <c r="K62" i="1"/>
  <c r="G99" i="1"/>
  <c r="S56" i="1"/>
  <c r="P160" i="1"/>
  <c r="H161" i="1"/>
  <c r="U203" i="1"/>
  <c r="P297" i="1"/>
  <c r="O80" i="1"/>
  <c r="Q50" i="1"/>
  <c r="G292" i="1"/>
  <c r="I284" i="1"/>
  <c r="Q218" i="1"/>
  <c r="G195" i="1"/>
  <c r="O171" i="1"/>
  <c r="P177" i="1"/>
  <c r="P91" i="1"/>
  <c r="I268" i="1"/>
  <c r="I217" i="1"/>
  <c r="L206" i="1"/>
  <c r="L211" i="1"/>
  <c r="O209" i="1"/>
  <c r="L187" i="1"/>
  <c r="S22" i="1"/>
  <c r="T231" i="1"/>
  <c r="I188" i="1"/>
  <c r="U224" i="1"/>
  <c r="L298" i="1"/>
  <c r="T83" i="1"/>
  <c r="G100" i="1"/>
  <c r="M246" i="1"/>
  <c r="K297" i="1"/>
  <c r="G55" i="1"/>
  <c r="K137" i="1"/>
  <c r="S205" i="1"/>
  <c r="P251" i="1"/>
  <c r="H101" i="1"/>
  <c r="L16" i="1"/>
  <c r="T17" i="1"/>
  <c r="K211" i="1"/>
  <c r="S52" i="1"/>
  <c r="I40" i="1"/>
  <c r="L290" i="1"/>
  <c r="Q12" i="1"/>
  <c r="S75" i="1"/>
  <c r="G15" i="1"/>
  <c r="L137" i="1"/>
  <c r="K241" i="1"/>
  <c r="I198" i="1"/>
  <c r="H8" i="1"/>
  <c r="H139" i="1"/>
  <c r="L218" i="1"/>
  <c r="G31" i="1"/>
  <c r="K38" i="1"/>
  <c r="U253" i="1"/>
  <c r="M51" i="1"/>
  <c r="U154" i="1"/>
  <c r="Q295" i="1"/>
  <c r="K72" i="1"/>
  <c r="Q183" i="1"/>
  <c r="U297" i="1"/>
  <c r="L33" i="1"/>
  <c r="Q211" i="1"/>
  <c r="M136" i="1"/>
  <c r="K261" i="1"/>
  <c r="I11" i="1"/>
  <c r="I104" i="1"/>
  <c r="U164" i="1"/>
  <c r="L62" i="1"/>
  <c r="U229" i="1"/>
  <c r="P256" i="1"/>
  <c r="S221" i="1"/>
  <c r="M267" i="1"/>
  <c r="L275" i="1"/>
  <c r="K75" i="1"/>
  <c r="T63" i="1"/>
  <c r="L260" i="1"/>
  <c r="H61" i="1"/>
  <c r="Q98" i="1"/>
  <c r="H108" i="1"/>
  <c r="P246" i="1"/>
  <c r="T141" i="1"/>
  <c r="Q17" i="1"/>
  <c r="S204" i="1"/>
  <c r="M140" i="1"/>
  <c r="H199" i="1"/>
  <c r="G168" i="1"/>
  <c r="U218" i="1"/>
  <c r="T26" i="1"/>
  <c r="H90" i="1"/>
  <c r="H174" i="1"/>
  <c r="S255" i="1"/>
  <c r="T282" i="1"/>
  <c r="U48" i="1"/>
  <c r="H52" i="1"/>
  <c r="T11" i="1"/>
  <c r="P134" i="1"/>
  <c r="O37" i="1"/>
  <c r="P204" i="1"/>
  <c r="T251" i="1"/>
  <c r="O267" i="1"/>
  <c r="I93" i="1"/>
  <c r="U159" i="1"/>
  <c r="I170" i="1"/>
  <c r="H155" i="1"/>
  <c r="U176" i="1"/>
  <c r="T43" i="1"/>
  <c r="T130" i="1"/>
  <c r="I238" i="1"/>
  <c r="U84" i="1"/>
  <c r="P86" i="1"/>
  <c r="L34" i="1"/>
  <c r="M108" i="1"/>
  <c r="M166" i="1"/>
  <c r="P151" i="1"/>
  <c r="G161" i="1"/>
  <c r="Q152" i="1"/>
  <c r="H118" i="1"/>
  <c r="M42" i="1"/>
  <c r="G88" i="1"/>
  <c r="T239" i="1"/>
  <c r="O208" i="1"/>
  <c r="G237" i="1"/>
  <c r="K298" i="1"/>
  <c r="K162" i="1"/>
  <c r="H97" i="1"/>
  <c r="K237" i="1"/>
  <c r="M36" i="1"/>
  <c r="K87" i="1"/>
  <c r="O115" i="1"/>
  <c r="L87" i="1"/>
  <c r="L175" i="1"/>
  <c r="Q79" i="1"/>
  <c r="Q276" i="1"/>
  <c r="K207" i="1"/>
  <c r="U208" i="1"/>
  <c r="M248" i="1"/>
  <c r="Q188" i="1"/>
  <c r="T115" i="1"/>
  <c r="I285" i="1"/>
  <c r="U75" i="1"/>
  <c r="I227" i="1"/>
  <c r="P87" i="1"/>
  <c r="M28" i="1"/>
  <c r="L153" i="1"/>
  <c r="O146" i="1"/>
  <c r="U185" i="1"/>
  <c r="M77" i="1"/>
  <c r="U160" i="1"/>
  <c r="U226" i="1"/>
  <c r="H77" i="1"/>
  <c r="T20" i="1"/>
  <c r="M271" i="1"/>
  <c r="H282" i="1"/>
  <c r="U145" i="1"/>
  <c r="L214" i="1"/>
  <c r="H112" i="1"/>
  <c r="P44" i="1"/>
  <c r="O102" i="1"/>
  <c r="M228" i="1"/>
  <c r="I257" i="1"/>
  <c r="G291" i="1"/>
  <c r="G262" i="1"/>
  <c r="K206" i="1"/>
  <c r="O188" i="1"/>
  <c r="H71" i="1"/>
  <c r="U80" i="1"/>
  <c r="M82" i="1"/>
  <c r="G273" i="1"/>
  <c r="I293" i="1"/>
  <c r="P142" i="1"/>
  <c r="I283" i="1"/>
  <c r="Q129" i="1"/>
  <c r="S286" i="1"/>
  <c r="P196" i="1"/>
  <c r="G41" i="1"/>
  <c r="P25" i="1"/>
  <c r="U74" i="1"/>
  <c r="H117" i="1"/>
  <c r="T147" i="1"/>
  <c r="U127" i="1"/>
  <c r="L163" i="1"/>
  <c r="K96" i="1"/>
  <c r="U102" i="1"/>
  <c r="U182" i="1"/>
  <c r="G245" i="1"/>
  <c r="T241" i="1"/>
  <c r="M18" i="1"/>
  <c r="K212" i="1"/>
  <c r="T31" i="1"/>
  <c r="I143" i="1"/>
  <c r="H29" i="1"/>
  <c r="T12" i="1"/>
  <c r="I282" i="1"/>
  <c r="H122" i="1"/>
  <c r="H110" i="1"/>
  <c r="G135" i="1"/>
  <c r="H81" i="1"/>
  <c r="I113" i="1"/>
  <c r="S107" i="1"/>
  <c r="G255" i="1"/>
  <c r="Q66" i="1"/>
  <c r="M195" i="1"/>
  <c r="H135" i="1"/>
  <c r="S292" i="1"/>
  <c r="L136" i="1"/>
  <c r="I52" i="1"/>
  <c r="H138" i="1"/>
  <c r="P149" i="1"/>
  <c r="U9" i="1"/>
  <c r="M152" i="1"/>
  <c r="I33" i="1"/>
  <c r="O298" i="1"/>
  <c r="S200" i="1"/>
  <c r="M231" i="1"/>
  <c r="H217" i="1"/>
  <c r="O212" i="1"/>
  <c r="P193" i="1"/>
  <c r="I200" i="1"/>
  <c r="T184" i="1"/>
  <c r="P136" i="1"/>
  <c r="H130" i="1"/>
  <c r="Q36" i="1"/>
  <c r="M238" i="1"/>
  <c r="M50" i="1"/>
  <c r="L188" i="1"/>
  <c r="O118" i="1"/>
  <c r="L277" i="1"/>
  <c r="H157" i="1"/>
  <c r="U153" i="1"/>
  <c r="T85" i="1"/>
  <c r="M128" i="1"/>
  <c r="H148" i="1"/>
  <c r="P14" i="1"/>
  <c r="L49" i="1"/>
  <c r="P264" i="1"/>
  <c r="L162" i="1"/>
  <c r="Q254" i="1"/>
  <c r="H114" i="1"/>
  <c r="P55" i="1"/>
  <c r="L259" i="1"/>
  <c r="K108" i="1"/>
  <c r="G43" i="1"/>
  <c r="T136" i="1"/>
  <c r="K168" i="1"/>
  <c r="Q232" i="1"/>
  <c r="K21" i="1"/>
  <c r="L190" i="1"/>
  <c r="U22" i="1"/>
  <c r="M258" i="1"/>
  <c r="G38" i="1"/>
  <c r="K97" i="1"/>
  <c r="H93" i="1"/>
  <c r="I47" i="1"/>
  <c r="P69" i="1"/>
  <c r="O104" i="1"/>
  <c r="Q45" i="1"/>
  <c r="T116" i="1"/>
  <c r="L219" i="1"/>
  <c r="S50" i="1"/>
  <c r="K275" i="1"/>
  <c r="M232" i="1"/>
  <c r="L184" i="1"/>
  <c r="G53" i="1"/>
  <c r="H145" i="1"/>
  <c r="O44" i="1"/>
  <c r="H209" i="1"/>
  <c r="L53" i="1"/>
  <c r="H273" i="1"/>
  <c r="P82" i="1"/>
  <c r="P240" i="1"/>
  <c r="P219" i="1"/>
  <c r="U228" i="1"/>
  <c r="O200" i="1"/>
  <c r="P176" i="1"/>
  <c r="P152" i="1"/>
  <c r="M206" i="1"/>
  <c r="G251" i="1"/>
  <c r="K175" i="1"/>
  <c r="P22" i="1"/>
  <c r="K179" i="1"/>
  <c r="I210" i="1"/>
  <c r="G37" i="1"/>
  <c r="G166" i="1"/>
  <c r="I126" i="1"/>
  <c r="T162" i="1"/>
  <c r="G257" i="1"/>
  <c r="I231" i="1"/>
  <c r="U103" i="1"/>
  <c r="H246" i="1"/>
  <c r="K85" i="1"/>
  <c r="U240" i="1"/>
  <c r="T182" i="1"/>
  <c r="I190" i="1"/>
  <c r="I246" i="1"/>
  <c r="L57" i="1"/>
  <c r="T97" i="1"/>
  <c r="L76" i="1"/>
  <c r="Q243" i="1"/>
  <c r="Q16" i="1"/>
  <c r="T28" i="1"/>
  <c r="K292" i="1"/>
  <c r="H123" i="1"/>
  <c r="K250" i="1"/>
  <c r="P215" i="1"/>
  <c r="U146" i="1"/>
  <c r="M113" i="1"/>
  <c r="O136" i="1"/>
  <c r="G48" i="1"/>
  <c r="P109" i="1"/>
  <c r="P223" i="1"/>
  <c r="I163" i="1"/>
  <c r="P118" i="1"/>
  <c r="S231" i="1"/>
  <c r="G50" i="1"/>
  <c r="P67" i="1"/>
  <c r="L286" i="1"/>
  <c r="Q219" i="1"/>
  <c r="M29" i="1"/>
  <c r="T264" i="1"/>
  <c r="L130" i="1"/>
  <c r="S262" i="1"/>
  <c r="L90" i="1"/>
  <c r="T120" i="1"/>
  <c r="M249" i="1"/>
  <c r="P270" i="1"/>
  <c r="I132" i="1"/>
  <c r="M233" i="1"/>
  <c r="I115" i="1"/>
  <c r="P125" i="1"/>
  <c r="T207" i="1"/>
  <c r="M105" i="1"/>
  <c r="M297" i="1"/>
  <c r="P188" i="1"/>
  <c r="I96" i="1"/>
  <c r="U16" i="1"/>
  <c r="Q199" i="1"/>
  <c r="H95" i="1"/>
  <c r="O41" i="1"/>
  <c r="T98" i="1"/>
  <c r="M229" i="1"/>
  <c r="M289" i="1"/>
  <c r="O290" i="1"/>
  <c r="P173" i="1"/>
  <c r="O111" i="1"/>
  <c r="K31" i="1"/>
  <c r="U163" i="1"/>
  <c r="M169" i="1"/>
  <c r="G200" i="1"/>
  <c r="K232" i="1"/>
  <c r="L235" i="1"/>
  <c r="O183" i="1"/>
  <c r="U34" i="1"/>
  <c r="H20" i="1"/>
  <c r="H281" i="1"/>
  <c r="I139" i="1"/>
  <c r="O204" i="1"/>
  <c r="P38" i="1"/>
  <c r="P201" i="1"/>
  <c r="S223" i="1"/>
  <c r="I88" i="1"/>
  <c r="G208" i="1"/>
  <c r="S34" i="1"/>
  <c r="P227" i="1"/>
  <c r="H82" i="1"/>
  <c r="U196" i="1"/>
  <c r="P98" i="1"/>
  <c r="L114" i="1"/>
  <c r="M72" i="1"/>
  <c r="L282" i="1"/>
  <c r="M255" i="1"/>
  <c r="H126" i="1"/>
  <c r="S30" i="1"/>
  <c r="T161" i="1"/>
  <c r="O147" i="1"/>
  <c r="L189" i="1"/>
  <c r="L83" i="1"/>
  <c r="Q100" i="1"/>
  <c r="M102" i="1"/>
  <c r="U20" i="1"/>
  <c r="I244" i="1"/>
  <c r="O240" i="1"/>
  <c r="G172" i="1"/>
  <c r="O130" i="1"/>
  <c r="L236" i="1"/>
  <c r="Q33" i="1"/>
  <c r="O22" i="1"/>
  <c r="S102" i="1"/>
  <c r="M253" i="1"/>
  <c r="U181" i="1"/>
  <c r="I138" i="1"/>
  <c r="L197" i="1"/>
  <c r="G246" i="1"/>
  <c r="G65" i="1"/>
  <c r="K54" i="1"/>
  <c r="O110" i="1"/>
  <c r="T68" i="1"/>
  <c r="L28" i="1"/>
  <c r="T146" i="1"/>
  <c r="T91" i="1"/>
  <c r="M287" i="1"/>
  <c r="K79" i="1"/>
  <c r="P62" i="1"/>
  <c r="S283" i="1"/>
  <c r="U30" i="1"/>
  <c r="H224" i="1"/>
  <c r="L213" i="1"/>
  <c r="G186" i="1"/>
  <c r="L93" i="1"/>
  <c r="L292" i="1"/>
  <c r="S284" i="1"/>
  <c r="O113" i="1"/>
  <c r="T69" i="1"/>
  <c r="I131" i="1"/>
  <c r="P234" i="1"/>
  <c r="M200" i="1"/>
  <c r="U140" i="1"/>
  <c r="L196" i="1"/>
  <c r="L268" i="1"/>
  <c r="U85" i="1"/>
  <c r="M207" i="1"/>
  <c r="I100" i="1"/>
  <c r="O156" i="1"/>
  <c r="K113" i="1"/>
  <c r="O145" i="1"/>
  <c r="H280" i="1"/>
  <c r="I204" i="1"/>
  <c r="O87" i="1"/>
  <c r="T105" i="1"/>
  <c r="K266" i="1"/>
  <c r="L104" i="1"/>
  <c r="M177" i="1"/>
  <c r="Q279" i="1"/>
  <c r="G190" i="1"/>
  <c r="P117" i="1"/>
  <c r="L245" i="1"/>
  <c r="L91" i="1"/>
  <c r="U12" i="1"/>
  <c r="I82" i="1"/>
  <c r="Q133" i="1"/>
  <c r="H54" i="1"/>
  <c r="K23" i="1"/>
  <c r="S285" i="1"/>
  <c r="P165" i="1"/>
  <c r="K259" i="1"/>
  <c r="I248" i="1"/>
  <c r="P189" i="1"/>
  <c r="P93" i="1"/>
  <c r="I39" i="1"/>
  <c r="M209" i="1"/>
  <c r="S298" i="1"/>
  <c r="H165" i="1"/>
  <c r="M208" i="1"/>
  <c r="O284" i="1"/>
  <c r="O191" i="1"/>
  <c r="U161" i="1"/>
  <c r="G19" i="1"/>
  <c r="Q182" i="1"/>
  <c r="L50" i="1"/>
  <c r="P19" i="1"/>
  <c r="L27" i="1"/>
  <c r="S268" i="1"/>
  <c r="G241" i="1"/>
  <c r="G10" i="1"/>
  <c r="P144" i="1"/>
  <c r="Q20" i="1"/>
  <c r="U66" i="1"/>
  <c r="P52" i="1"/>
  <c r="U68" i="1"/>
  <c r="I297" i="1"/>
  <c r="Q49" i="1"/>
  <c r="I174" i="1"/>
  <c r="G159" i="1"/>
  <c r="I287" i="1"/>
  <c r="M219" i="1"/>
  <c r="L228" i="1"/>
  <c r="T284" i="1"/>
  <c r="L193" i="1"/>
  <c r="G243" i="1"/>
  <c r="K236" i="1"/>
  <c r="O270" i="1"/>
  <c r="K277" i="1"/>
  <c r="Q271" i="1"/>
  <c r="S71" i="1"/>
  <c r="L195" i="1"/>
  <c r="S227" i="1"/>
  <c r="U201" i="1"/>
  <c r="I45" i="1"/>
  <c r="H119" i="1"/>
  <c r="G73" i="1"/>
  <c r="T150" i="1"/>
  <c r="L252" i="1"/>
  <c r="T228" i="1"/>
  <c r="G95" i="1"/>
  <c r="H9" i="1"/>
  <c r="U133" i="1"/>
  <c r="K154" i="1"/>
  <c r="K233" i="1"/>
  <c r="K94" i="1"/>
  <c r="I228" i="1"/>
  <c r="Q287" i="1"/>
  <c r="L129" i="1"/>
  <c r="P102" i="1"/>
  <c r="U137" i="1"/>
  <c r="U296" i="1"/>
  <c r="K131" i="1"/>
  <c r="Q244" i="1"/>
  <c r="P276" i="1"/>
  <c r="U90" i="1"/>
  <c r="M245" i="1"/>
  <c r="K224" i="1"/>
  <c r="I110" i="1"/>
  <c r="O99" i="1"/>
  <c r="Q47" i="1"/>
  <c r="I203" i="1"/>
  <c r="L119" i="1"/>
  <c r="M290" i="1"/>
  <c r="K152" i="1"/>
  <c r="I72" i="1"/>
  <c r="G144" i="1"/>
  <c r="U70" i="1"/>
  <c r="H34" i="1"/>
  <c r="S94" i="1"/>
  <c r="P85" i="1"/>
  <c r="Q168" i="1"/>
  <c r="H233" i="1"/>
  <c r="O216" i="1"/>
  <c r="G270" i="1"/>
  <c r="L42" i="1"/>
  <c r="S225" i="1"/>
  <c r="L26" i="1"/>
  <c r="K73" i="1"/>
  <c r="P120" i="1"/>
  <c r="H208" i="1"/>
  <c r="H136" i="1"/>
  <c r="Q13" i="1"/>
  <c r="T25" i="1"/>
  <c r="H258" i="1"/>
  <c r="H230" i="1"/>
  <c r="G67" i="1"/>
  <c r="M279" i="1"/>
  <c r="M92" i="1"/>
  <c r="Q216" i="1"/>
  <c r="O98" i="1"/>
  <c r="K41" i="1"/>
  <c r="U147" i="1"/>
  <c r="U184" i="1"/>
  <c r="K112" i="1"/>
  <c r="K43" i="1"/>
  <c r="M201" i="1"/>
  <c r="M65" i="1"/>
  <c r="P231" i="1"/>
  <c r="K149" i="1"/>
  <c r="U87" i="1"/>
  <c r="K133" i="1"/>
  <c r="O65" i="1"/>
  <c r="O75" i="1"/>
  <c r="M239" i="1"/>
  <c r="L266" i="1"/>
  <c r="Q105" i="1"/>
  <c r="Q32" i="1"/>
  <c r="M22" i="1"/>
  <c r="H288" i="1"/>
  <c r="H102" i="1"/>
  <c r="U149" i="1"/>
  <c r="K296" i="1"/>
  <c r="O20" i="1"/>
  <c r="G81" i="1"/>
  <c r="I80" i="1"/>
  <c r="U67" i="1"/>
  <c r="G244" i="1"/>
  <c r="O153" i="1"/>
  <c r="P35" i="1"/>
  <c r="G108" i="1"/>
  <c r="H189" i="1"/>
  <c r="G278" i="1"/>
  <c r="T151" i="1"/>
  <c r="K99" i="1"/>
  <c r="O185" i="1"/>
  <c r="G138" i="1"/>
  <c r="P210" i="1"/>
  <c r="K242" i="1"/>
  <c r="T280" i="1"/>
  <c r="H214" i="1"/>
  <c r="T163" i="1"/>
  <c r="L58" i="1"/>
  <c r="M81" i="1"/>
  <c r="T266" i="1"/>
  <c r="P138" i="1"/>
  <c r="P97" i="1"/>
  <c r="U174" i="1"/>
  <c r="T72" i="1"/>
  <c r="I271" i="1"/>
  <c r="U283" i="1"/>
  <c r="P58" i="1"/>
  <c r="K288" i="1"/>
  <c r="U276" i="1"/>
  <c r="I261" i="1"/>
  <c r="P205" i="1"/>
  <c r="U93" i="1"/>
  <c r="I162" i="1"/>
  <c r="G152" i="1"/>
  <c r="T271" i="1"/>
  <c r="H23" i="1"/>
  <c r="Q21" i="1"/>
  <c r="O126" i="1"/>
  <c r="S289" i="1"/>
  <c r="Q122" i="1"/>
  <c r="Q189" i="1"/>
  <c r="M61" i="1"/>
  <c r="K74" i="1"/>
  <c r="T59" i="1"/>
  <c r="O255" i="1"/>
  <c r="U268" i="1"/>
  <c r="G33" i="1"/>
  <c r="M236" i="1"/>
  <c r="P100" i="1"/>
  <c r="K195" i="1"/>
  <c r="P254" i="1"/>
  <c r="L102" i="1"/>
  <c r="G44" i="1"/>
  <c r="I241" i="1"/>
  <c r="U94" i="1"/>
  <c r="M98" i="1"/>
  <c r="G236" i="1"/>
  <c r="G46" i="1"/>
  <c r="K199" i="1"/>
  <c r="L18" i="1"/>
  <c r="L222" i="1"/>
  <c r="U265" i="1"/>
  <c r="G167" i="1"/>
  <c r="I122" i="1"/>
  <c r="S246" i="1"/>
  <c r="G104" i="1"/>
  <c r="I51" i="1"/>
  <c r="G185" i="1"/>
  <c r="P155" i="1"/>
  <c r="S43" i="1"/>
  <c r="M242" i="1"/>
  <c r="I76" i="1"/>
  <c r="T138" i="1"/>
  <c r="M62" i="1"/>
  <c r="I277" i="1"/>
  <c r="I98" i="1"/>
  <c r="G20" i="1"/>
  <c r="L284" i="1"/>
  <c r="U150" i="1"/>
  <c r="I173" i="1"/>
  <c r="L107" i="1"/>
  <c r="G198" i="1"/>
  <c r="L84" i="1"/>
  <c r="K148" i="1"/>
  <c r="K264" i="1"/>
  <c r="M118" i="1"/>
  <c r="T18" i="1"/>
  <c r="L63" i="1"/>
  <c r="K210" i="1"/>
  <c r="T166" i="1"/>
  <c r="I129" i="1"/>
  <c r="I17" i="1"/>
  <c r="S110" i="1"/>
  <c r="G180" i="1"/>
  <c r="U206" i="1"/>
  <c r="Q156" i="1"/>
  <c r="U106" i="1"/>
  <c r="K77" i="1"/>
  <c r="P278" i="1"/>
  <c r="U152" i="1"/>
  <c r="H162" i="1"/>
  <c r="L143" i="1"/>
  <c r="Q161" i="1"/>
  <c r="T46" i="1"/>
  <c r="S237" i="1"/>
  <c r="U108" i="1"/>
  <c r="L233" i="1"/>
  <c r="U165" i="1"/>
  <c r="G150" i="1"/>
  <c r="G137" i="1"/>
  <c r="T40" i="1"/>
  <c r="P277" i="1"/>
  <c r="G45" i="1"/>
  <c r="Q134" i="1"/>
  <c r="Q220" i="1"/>
  <c r="T175" i="1"/>
  <c r="Q87" i="1"/>
  <c r="Q137" i="1"/>
  <c r="Q214" i="1"/>
  <c r="T277" i="1"/>
  <c r="O26" i="1"/>
  <c r="T224" i="1"/>
  <c r="H115" i="1"/>
  <c r="S58" i="1"/>
  <c r="M73" i="1"/>
  <c r="H167" i="1"/>
  <c r="I130" i="1"/>
  <c r="T262" i="1"/>
  <c r="I185" i="1"/>
  <c r="U131" i="1"/>
  <c r="O250" i="1"/>
  <c r="I64" i="1"/>
  <c r="L8" i="1"/>
  <c r="G116" i="1"/>
  <c r="P79" i="1"/>
  <c r="S213" i="1"/>
  <c r="O289" i="1"/>
  <c r="U273" i="1"/>
  <c r="P137" i="1"/>
  <c r="P272" i="1"/>
  <c r="T95" i="1"/>
  <c r="K69" i="1"/>
  <c r="T174" i="1"/>
  <c r="T249" i="1"/>
  <c r="O13" i="1"/>
  <c r="U200" i="1"/>
  <c r="M216" i="1"/>
  <c r="T274" i="1"/>
  <c r="U45" i="1"/>
  <c r="T71" i="1"/>
  <c r="T246" i="1"/>
  <c r="K118" i="1"/>
  <c r="O29" i="1"/>
  <c r="K51" i="1"/>
  <c r="L75" i="1"/>
  <c r="K50" i="1"/>
  <c r="P168" i="1"/>
  <c r="T229" i="1"/>
  <c r="T250" i="1"/>
  <c r="U53" i="1"/>
  <c r="O131" i="1"/>
  <c r="U222" i="1"/>
  <c r="T142" i="1"/>
  <c r="T248" i="1"/>
  <c r="O47" i="1"/>
  <c r="G49" i="1"/>
  <c r="U263" i="1"/>
  <c r="H197" i="1"/>
  <c r="P289" i="1"/>
  <c r="Q77" i="1"/>
  <c r="M149" i="1"/>
  <c r="S293" i="1"/>
  <c r="U100" i="1"/>
  <c r="O107" i="1"/>
  <c r="L254" i="1"/>
  <c r="U257" i="1"/>
  <c r="U52" i="1"/>
  <c r="I264" i="1"/>
  <c r="U255" i="1"/>
  <c r="H298" i="1"/>
  <c r="O236" i="1"/>
  <c r="O11" i="1"/>
  <c r="G141" i="1"/>
  <c r="H212" i="1"/>
  <c r="S267" i="1"/>
  <c r="T125" i="1"/>
  <c r="P153" i="1"/>
  <c r="H291" i="1"/>
  <c r="T44" i="1"/>
  <c r="M119" i="1"/>
  <c r="I260" i="1"/>
  <c r="U286" i="1"/>
  <c r="M213" i="1"/>
  <c r="T55" i="1"/>
  <c r="G192" i="1"/>
  <c r="K125" i="1"/>
  <c r="P252" i="1"/>
  <c r="G253" i="1"/>
  <c r="K101" i="1"/>
  <c r="L246" i="1"/>
  <c r="U65" i="1"/>
  <c r="Q290" i="1"/>
  <c r="V6" i="1" l="1"/>
  <c r="V267" i="1" s="1"/>
  <c r="N101" i="1"/>
  <c r="J253" i="1"/>
  <c r="W253" i="1" s="1"/>
  <c r="X253" i="1" s="1"/>
  <c r="B253" i="1" s="1"/>
  <c r="N125" i="1"/>
  <c r="J192" i="1"/>
  <c r="W192" i="1" s="1"/>
  <c r="X192" i="1" s="1"/>
  <c r="B192" i="1" s="1"/>
  <c r="J141" i="1"/>
  <c r="R11" i="1"/>
  <c r="R236" i="1"/>
  <c r="R107" i="1"/>
  <c r="J49" i="1"/>
  <c r="R47" i="1"/>
  <c r="R131" i="1"/>
  <c r="N50" i="1"/>
  <c r="N51" i="1"/>
  <c r="R29" i="1"/>
  <c r="N118" i="1"/>
  <c r="R13" i="1"/>
  <c r="N69" i="1"/>
  <c r="R289" i="1"/>
  <c r="V213" i="1"/>
  <c r="J116" i="1"/>
  <c r="W116" i="1" s="1"/>
  <c r="X116" i="1" s="1"/>
  <c r="B116" i="1" s="1"/>
  <c r="R250" i="1"/>
  <c r="V58" i="1"/>
  <c r="R26" i="1"/>
  <c r="J45" i="1"/>
  <c r="J137" i="1"/>
  <c r="W137" i="1" s="1"/>
  <c r="X137" i="1" s="1"/>
  <c r="B137" i="1" s="1"/>
  <c r="J150" i="1"/>
  <c r="W150" i="1" s="1"/>
  <c r="X150" i="1" s="1"/>
  <c r="B150" i="1" s="1"/>
  <c r="V237" i="1"/>
  <c r="N77" i="1"/>
  <c r="J180" i="1"/>
  <c r="W180" i="1" s="1"/>
  <c r="X180" i="1" s="1"/>
  <c r="B180" i="1" s="1"/>
  <c r="V110" i="1"/>
  <c r="N210" i="1"/>
  <c r="N264" i="1"/>
  <c r="N148" i="1"/>
  <c r="J198" i="1"/>
  <c r="J20" i="1"/>
  <c r="V43" i="1"/>
  <c r="J185" i="1"/>
  <c r="J104" i="1"/>
  <c r="W104" i="1" s="1"/>
  <c r="X104" i="1" s="1"/>
  <c r="B104" i="1" s="1"/>
  <c r="V246" i="1"/>
  <c r="J167" i="1"/>
  <c r="W167" i="1" s="1"/>
  <c r="X167" i="1" s="1"/>
  <c r="B167" i="1" s="1"/>
  <c r="N199" i="1"/>
  <c r="J46" i="1"/>
  <c r="J236" i="1"/>
  <c r="W236" i="1" s="1"/>
  <c r="X236" i="1" s="1"/>
  <c r="B236" i="1" s="1"/>
  <c r="J44" i="1"/>
  <c r="N195" i="1"/>
  <c r="J33" i="1"/>
  <c r="R255" i="1"/>
  <c r="N74" i="1"/>
  <c r="V289" i="1"/>
  <c r="R126" i="1"/>
  <c r="J152" i="1"/>
  <c r="W152" i="1" s="1"/>
  <c r="X152" i="1" s="1"/>
  <c r="B152" i="1" s="1"/>
  <c r="N288" i="1"/>
  <c r="N242" i="1"/>
  <c r="J138" i="1"/>
  <c r="R185" i="1"/>
  <c r="N99" i="1"/>
  <c r="J278" i="1"/>
  <c r="W278" i="1" s="1"/>
  <c r="X278" i="1" s="1"/>
  <c r="B278" i="1" s="1"/>
  <c r="J108" i="1"/>
  <c r="W108" i="1" s="1"/>
  <c r="X108" i="1" s="1"/>
  <c r="B108" i="1" s="1"/>
  <c r="R153" i="1"/>
  <c r="J244" i="1"/>
  <c r="W244" i="1" s="1"/>
  <c r="X244" i="1" s="1"/>
  <c r="B244" i="1" s="1"/>
  <c r="J81" i="1"/>
  <c r="W81" i="1" s="1"/>
  <c r="X81" i="1" s="1"/>
  <c r="B81" i="1" s="1"/>
  <c r="R20" i="1"/>
  <c r="N296" i="1"/>
  <c r="R75" i="1"/>
  <c r="R65" i="1"/>
  <c r="N133" i="1"/>
  <c r="N149" i="1"/>
  <c r="N43" i="1"/>
  <c r="N112" i="1"/>
  <c r="N41" i="1"/>
  <c r="R98" i="1"/>
  <c r="J67" i="1"/>
  <c r="W67" i="1" s="1"/>
  <c r="X67" i="1" s="1"/>
  <c r="B67" i="1" s="1"/>
  <c r="N73" i="1"/>
  <c r="V225" i="1"/>
  <c r="J270" i="1"/>
  <c r="W270" i="1" s="1"/>
  <c r="X270" i="1" s="1"/>
  <c r="B270" i="1" s="1"/>
  <c r="R216" i="1"/>
  <c r="V94" i="1"/>
  <c r="J144" i="1"/>
  <c r="W144" i="1" s="1"/>
  <c r="X144" i="1" s="1"/>
  <c r="B144" i="1" s="1"/>
  <c r="N152" i="1"/>
  <c r="R99" i="1"/>
  <c r="N224" i="1"/>
  <c r="N131" i="1"/>
  <c r="N94" i="1"/>
  <c r="N233" i="1"/>
  <c r="N154" i="1"/>
  <c r="J95" i="1"/>
  <c r="J73" i="1"/>
  <c r="V227" i="1"/>
  <c r="V71" i="1"/>
  <c r="N277" i="1"/>
  <c r="R270" i="1"/>
  <c r="N236" i="1"/>
  <c r="J243" i="1"/>
  <c r="W243" i="1" s="1"/>
  <c r="X243" i="1" s="1"/>
  <c r="B243" i="1" s="1"/>
  <c r="J159" i="1"/>
  <c r="W159" i="1" s="1"/>
  <c r="X159" i="1" s="1"/>
  <c r="B159" i="1" s="1"/>
  <c r="J10" i="1"/>
  <c r="J241" i="1"/>
  <c r="W241" i="1" s="1"/>
  <c r="X241" i="1" s="1"/>
  <c r="B241" i="1" s="1"/>
  <c r="V268" i="1"/>
  <c r="J19" i="1"/>
  <c r="W19" i="1" s="1"/>
  <c r="X19" i="1" s="1"/>
  <c r="B19" i="1" s="1"/>
  <c r="R191" i="1"/>
  <c r="R284" i="1"/>
  <c r="V298" i="1"/>
  <c r="N259" i="1"/>
  <c r="V285" i="1"/>
  <c r="N23" i="1"/>
  <c r="J190" i="1"/>
  <c r="W190" i="1" s="1"/>
  <c r="X190" i="1" s="1"/>
  <c r="B190" i="1" s="1"/>
  <c r="N266" i="1"/>
  <c r="R87" i="1"/>
  <c r="R145" i="1"/>
  <c r="N113" i="1"/>
  <c r="R156" i="1"/>
  <c r="R113" i="1"/>
  <c r="V284" i="1"/>
  <c r="J186" i="1"/>
  <c r="V283" i="1"/>
  <c r="N79" i="1"/>
  <c r="R110" i="1"/>
  <c r="N54" i="1"/>
  <c r="J65" i="1"/>
  <c r="W65" i="1" s="1"/>
  <c r="X65" i="1" s="1"/>
  <c r="B65" i="1" s="1"/>
  <c r="J246" i="1"/>
  <c r="V102" i="1"/>
  <c r="R22" i="1"/>
  <c r="R130" i="1"/>
  <c r="J172" i="1"/>
  <c r="W172" i="1" s="1"/>
  <c r="X172" i="1" s="1"/>
  <c r="B172" i="1" s="1"/>
  <c r="R240" i="1"/>
  <c r="R147" i="1"/>
  <c r="V30" i="1"/>
  <c r="V34" i="1"/>
  <c r="J208" i="1"/>
  <c r="V223" i="1"/>
  <c r="R204" i="1"/>
  <c r="R183" i="1"/>
  <c r="N232" i="1"/>
  <c r="J200" i="1"/>
  <c r="N31" i="1"/>
  <c r="R111" i="1"/>
  <c r="R290" i="1"/>
  <c r="R41" i="1"/>
  <c r="V262" i="1"/>
  <c r="J50" i="1"/>
  <c r="V231" i="1"/>
  <c r="J48" i="1"/>
  <c r="R136" i="1"/>
  <c r="N250" i="1"/>
  <c r="N292" i="1"/>
  <c r="N85" i="1"/>
  <c r="J257" i="1"/>
  <c r="W257" i="1" s="1"/>
  <c r="X257" i="1" s="1"/>
  <c r="B257" i="1" s="1"/>
  <c r="J166" i="1"/>
  <c r="J37" i="1"/>
  <c r="W37" i="1" s="1"/>
  <c r="X37" i="1" s="1"/>
  <c r="B37" i="1" s="1"/>
  <c r="N179" i="1"/>
  <c r="N175" i="1"/>
  <c r="J251" i="1"/>
  <c r="R200" i="1"/>
  <c r="R44" i="1"/>
  <c r="J53" i="1"/>
  <c r="N275" i="1"/>
  <c r="V50" i="1"/>
  <c r="R104" i="1"/>
  <c r="N97" i="1"/>
  <c r="J38" i="1"/>
  <c r="N21" i="1"/>
  <c r="N168" i="1"/>
  <c r="J43" i="1"/>
  <c r="W43" i="1" s="1"/>
  <c r="X43" i="1" s="1"/>
  <c r="B43" i="1" s="1"/>
  <c r="N108" i="1"/>
  <c r="R118" i="1"/>
  <c r="R212" i="1"/>
  <c r="V200" i="1"/>
  <c r="R298" i="1"/>
  <c r="V292" i="1"/>
  <c r="J255" i="1"/>
  <c r="W255" i="1" s="1"/>
  <c r="X255" i="1" s="1"/>
  <c r="B255" i="1" s="1"/>
  <c r="V107" i="1"/>
  <c r="J135" i="1"/>
  <c r="W135" i="1" s="1"/>
  <c r="X135" i="1" s="1"/>
  <c r="B135" i="1" s="1"/>
  <c r="N212" i="1"/>
  <c r="J245" i="1"/>
  <c r="W245" i="1" s="1"/>
  <c r="X245" i="1" s="1"/>
  <c r="B245" i="1" s="1"/>
  <c r="N96" i="1"/>
  <c r="J41" i="1"/>
  <c r="W41" i="1" s="1"/>
  <c r="X41" i="1" s="1"/>
  <c r="B41" i="1" s="1"/>
  <c r="V286" i="1"/>
  <c r="J273" i="1"/>
  <c r="W273" i="1" s="1"/>
  <c r="X273" i="1" s="1"/>
  <c r="B273" i="1" s="1"/>
  <c r="R188" i="1"/>
  <c r="N206" i="1"/>
  <c r="J262" i="1"/>
  <c r="W262" i="1" s="1"/>
  <c r="X262" i="1" s="1"/>
  <c r="B262" i="1" s="1"/>
  <c r="J291" i="1"/>
  <c r="W291" i="1" s="1"/>
  <c r="X291" i="1" s="1"/>
  <c r="B291" i="1" s="1"/>
  <c r="R102" i="1"/>
  <c r="R146" i="1"/>
  <c r="N207" i="1"/>
  <c r="R115" i="1"/>
  <c r="N87" i="1"/>
  <c r="N237" i="1"/>
  <c r="N162" i="1"/>
  <c r="N298" i="1"/>
  <c r="J237" i="1"/>
  <c r="W237" i="1" s="1"/>
  <c r="X237" i="1" s="1"/>
  <c r="B237" i="1" s="1"/>
  <c r="R208" i="1"/>
  <c r="J88" i="1"/>
  <c r="W88" i="1" s="1"/>
  <c r="X88" i="1" s="1"/>
  <c r="B88" i="1" s="1"/>
  <c r="J161" i="1"/>
  <c r="W161" i="1" s="1"/>
  <c r="X161" i="1" s="1"/>
  <c r="B161" i="1" s="1"/>
  <c r="R267" i="1"/>
  <c r="R37" i="1"/>
  <c r="V255" i="1"/>
  <c r="J168" i="1"/>
  <c r="W168" i="1" s="1"/>
  <c r="X168" i="1" s="1"/>
  <c r="B168" i="1" s="1"/>
  <c r="V204" i="1"/>
  <c r="N75" i="1"/>
  <c r="V221" i="1"/>
  <c r="N261" i="1"/>
  <c r="N72" i="1"/>
  <c r="N38" i="1"/>
  <c r="J31" i="1"/>
  <c r="W31" i="1" s="1"/>
  <c r="X31" i="1" s="1"/>
  <c r="B31" i="1" s="1"/>
  <c r="N241" i="1"/>
  <c r="J15" i="1"/>
  <c r="W15" i="1" s="1"/>
  <c r="X15" i="1" s="1"/>
  <c r="B15" i="1" s="1"/>
  <c r="V75" i="1"/>
  <c r="V52" i="1"/>
  <c r="N211" i="1"/>
  <c r="V205" i="1"/>
  <c r="N137" i="1"/>
  <c r="J55" i="1"/>
  <c r="W55" i="1" s="1"/>
  <c r="X55" i="1" s="1"/>
  <c r="B55" i="1" s="1"/>
  <c r="N297" i="1"/>
  <c r="J100" i="1"/>
  <c r="V22" i="1"/>
  <c r="R209" i="1"/>
  <c r="R171" i="1"/>
  <c r="J195" i="1"/>
  <c r="W195" i="1" s="1"/>
  <c r="X195" i="1" s="1"/>
  <c r="B195" i="1" s="1"/>
  <c r="J292" i="1"/>
  <c r="W292" i="1" s="1"/>
  <c r="X292" i="1" s="1"/>
  <c r="B292" i="1" s="1"/>
  <c r="R80" i="1"/>
  <c r="V56" i="1"/>
  <c r="J99" i="1"/>
  <c r="W99" i="1" s="1"/>
  <c r="X99" i="1" s="1"/>
  <c r="B99" i="1" s="1"/>
  <c r="N62" i="1"/>
  <c r="J97" i="1"/>
  <c r="J174" i="1"/>
  <c r="N37" i="1"/>
  <c r="J203" i="1"/>
  <c r="R262" i="1"/>
  <c r="J177" i="1"/>
  <c r="W177" i="1" s="1"/>
  <c r="X177" i="1" s="1"/>
  <c r="B177" i="1" s="1"/>
  <c r="R24" i="1"/>
  <c r="J276" i="1"/>
  <c r="W276" i="1" s="1"/>
  <c r="X276" i="1" s="1"/>
  <c r="B276" i="1" s="1"/>
  <c r="J231" i="1"/>
  <c r="W231" i="1" s="1"/>
  <c r="X231" i="1" s="1"/>
  <c r="B231" i="1" s="1"/>
  <c r="V241" i="1"/>
  <c r="N120" i="1"/>
  <c r="J225" i="1"/>
  <c r="W225" i="1" s="1"/>
  <c r="X225" i="1" s="1"/>
  <c r="B225" i="1" s="1"/>
  <c r="N182" i="1"/>
  <c r="R176" i="1"/>
  <c r="J151" i="1"/>
  <c r="W151" i="1" s="1"/>
  <c r="X151" i="1" s="1"/>
  <c r="B151" i="1" s="1"/>
  <c r="N186" i="1"/>
  <c r="V257" i="1"/>
  <c r="R27" i="1"/>
  <c r="N238" i="1"/>
  <c r="J70" i="1"/>
  <c r="W70" i="1" s="1"/>
  <c r="X70" i="1" s="1"/>
  <c r="B70" i="1" s="1"/>
  <c r="N19" i="1"/>
  <c r="J269" i="1"/>
  <c r="W269" i="1" s="1"/>
  <c r="X269" i="1" s="1"/>
  <c r="B269" i="1" s="1"/>
  <c r="J63" i="1"/>
  <c r="W63" i="1" s="1"/>
  <c r="X63" i="1" s="1"/>
  <c r="B63" i="1" s="1"/>
  <c r="J219" i="1"/>
  <c r="W219" i="1" s="1"/>
  <c r="X219" i="1" s="1"/>
  <c r="B219" i="1" s="1"/>
  <c r="J263" i="1"/>
  <c r="W263" i="1" s="1"/>
  <c r="X263" i="1" s="1"/>
  <c r="B263" i="1" s="1"/>
  <c r="N103" i="1"/>
  <c r="N22" i="1"/>
  <c r="R233" i="1"/>
  <c r="J30" i="1"/>
  <c r="W30" i="1" s="1"/>
  <c r="X30" i="1" s="1"/>
  <c r="B30" i="1" s="1"/>
  <c r="R86" i="1"/>
  <c r="N293" i="1"/>
  <c r="N90" i="1"/>
  <c r="R51" i="1"/>
  <c r="R174" i="1"/>
  <c r="R45" i="1"/>
  <c r="V244" i="1"/>
  <c r="R66" i="1"/>
  <c r="N158" i="1"/>
  <c r="J115" i="1"/>
  <c r="N185" i="1"/>
  <c r="R119" i="1"/>
  <c r="R43" i="1"/>
  <c r="N127" i="1"/>
  <c r="R215" i="1"/>
  <c r="J83" i="1"/>
  <c r="W83" i="1" s="1"/>
  <c r="X83" i="1" s="1"/>
  <c r="B83" i="1" s="1"/>
  <c r="N107" i="1"/>
  <c r="V253" i="1"/>
  <c r="R278" i="1"/>
  <c r="R178" i="1"/>
  <c r="R127" i="1"/>
  <c r="J93" i="1"/>
  <c r="W93" i="1" s="1"/>
  <c r="X93" i="1" s="1"/>
  <c r="B93" i="1" s="1"/>
  <c r="J189" i="1"/>
  <c r="N286" i="1"/>
  <c r="N36" i="1"/>
  <c r="J188" i="1"/>
  <c r="R93" i="1"/>
  <c r="N28" i="1"/>
  <c r="J171" i="1"/>
  <c r="W171" i="1" s="1"/>
  <c r="X171" i="1" s="1"/>
  <c r="B171" i="1" s="1"/>
  <c r="R133" i="1"/>
  <c r="R155" i="1"/>
  <c r="J289" i="1"/>
  <c r="W289" i="1" s="1"/>
  <c r="X289" i="1" s="1"/>
  <c r="B289" i="1" s="1"/>
  <c r="J112" i="1"/>
  <c r="W112" i="1" s="1"/>
  <c r="X112" i="1" s="1"/>
  <c r="B112" i="1" s="1"/>
  <c r="R281" i="1"/>
  <c r="J298" i="1"/>
  <c r="W298" i="1" s="1"/>
  <c r="X298" i="1" s="1"/>
  <c r="B298" i="1" s="1"/>
  <c r="R220" i="1"/>
  <c r="J98" i="1"/>
  <c r="J197" i="1"/>
  <c r="R291" i="1"/>
  <c r="J34" i="1"/>
  <c r="W34" i="1" s="1"/>
  <c r="X34" i="1" s="1"/>
  <c r="B34" i="1" s="1"/>
  <c r="N57" i="1"/>
  <c r="N60" i="1"/>
  <c r="V256" i="1"/>
  <c r="R169" i="1"/>
  <c r="R96" i="1"/>
  <c r="R205" i="1"/>
  <c r="N122" i="1"/>
  <c r="R144" i="1"/>
  <c r="J103" i="1"/>
  <c r="R229" i="1"/>
  <c r="R181" i="1"/>
  <c r="J40" i="1"/>
  <c r="N282" i="1"/>
  <c r="R78" i="1"/>
  <c r="R260" i="1"/>
  <c r="N138" i="1"/>
  <c r="N251" i="1"/>
  <c r="R40" i="1"/>
  <c r="N276" i="1"/>
  <c r="J12" i="1"/>
  <c r="R55" i="1"/>
  <c r="J206" i="1"/>
  <c r="R69" i="1"/>
  <c r="R203" i="1"/>
  <c r="J109" i="1"/>
  <c r="W109" i="1" s="1"/>
  <c r="X109" i="1" s="1"/>
  <c r="B109" i="1" s="1"/>
  <c r="V86" i="1"/>
  <c r="R46" i="1"/>
  <c r="N104" i="1"/>
  <c r="N100" i="1"/>
  <c r="R206" i="1"/>
  <c r="V234" i="1"/>
  <c r="V249" i="1"/>
  <c r="R228" i="1"/>
  <c r="N92" i="1"/>
  <c r="R158" i="1"/>
  <c r="N157" i="1"/>
  <c r="N280" i="1"/>
  <c r="J78" i="1"/>
  <c r="R12" i="1"/>
  <c r="J24" i="1"/>
  <c r="W24" i="1" s="1"/>
  <c r="X24" i="1" s="1"/>
  <c r="B24" i="1" s="1"/>
  <c r="N81" i="1"/>
  <c r="R139" i="1"/>
  <c r="N263" i="1"/>
  <c r="R56" i="1"/>
  <c r="V243" i="1"/>
  <c r="R268" i="1"/>
  <c r="J51" i="1"/>
  <c r="W51" i="1" s="1"/>
  <c r="X51" i="1" s="1"/>
  <c r="B51" i="1" s="1"/>
  <c r="R225" i="1"/>
  <c r="J121" i="1"/>
  <c r="W121" i="1" s="1"/>
  <c r="X121" i="1" s="1"/>
  <c r="B121" i="1" s="1"/>
  <c r="N226" i="1"/>
  <c r="J284" i="1"/>
  <c r="W284" i="1" s="1"/>
  <c r="X284" i="1" s="1"/>
  <c r="B284" i="1" s="1"/>
  <c r="R91" i="1"/>
  <c r="N196" i="1"/>
  <c r="R231" i="1"/>
  <c r="N172" i="1"/>
  <c r="J264" i="1"/>
  <c r="W264" i="1" s="1"/>
  <c r="X264" i="1" s="1"/>
  <c r="B264" i="1" s="1"/>
  <c r="J125" i="1"/>
  <c r="J105" i="1"/>
  <c r="W105" i="1" s="1"/>
  <c r="X105" i="1" s="1"/>
  <c r="B105" i="1" s="1"/>
  <c r="R283" i="1"/>
  <c r="N169" i="1"/>
  <c r="N105" i="1"/>
  <c r="R282" i="1"/>
  <c r="N284" i="1"/>
  <c r="V242" i="1"/>
  <c r="V274" i="1"/>
  <c r="J267" i="1"/>
  <c r="W267" i="1" s="1"/>
  <c r="X267" i="1" s="1"/>
  <c r="B267" i="1" s="1"/>
  <c r="J90" i="1"/>
  <c r="N47" i="1"/>
  <c r="R253" i="1"/>
  <c r="N254" i="1"/>
  <c r="J218" i="1"/>
  <c r="W218" i="1" s="1"/>
  <c r="X218" i="1" s="1"/>
  <c r="B218" i="1" s="1"/>
  <c r="N110" i="1"/>
  <c r="R112" i="1"/>
  <c r="V224" i="1"/>
  <c r="J75" i="1"/>
  <c r="W75" i="1" s="1"/>
  <c r="X75" i="1" s="1"/>
  <c r="B75" i="1" s="1"/>
  <c r="J194" i="1"/>
  <c r="R128" i="1"/>
  <c r="R97" i="1"/>
  <c r="J102" i="1"/>
  <c r="W102" i="1" s="1"/>
  <c r="X102" i="1" s="1"/>
  <c r="B102" i="1" s="1"/>
  <c r="R252" i="1"/>
  <c r="J134" i="1"/>
  <c r="W134" i="1" s="1"/>
  <c r="X134" i="1" s="1"/>
  <c r="B134" i="1" s="1"/>
  <c r="R194" i="1"/>
  <c r="J204" i="1"/>
  <c r="J130" i="1"/>
  <c r="W130" i="1" s="1"/>
  <c r="X130" i="1" s="1"/>
  <c r="B130" i="1" s="1"/>
  <c r="J148" i="1"/>
  <c r="R162" i="1"/>
  <c r="N243" i="1"/>
  <c r="R226" i="1"/>
  <c r="N144" i="1"/>
  <c r="N58" i="1"/>
  <c r="R134" i="1"/>
  <c r="R207" i="1"/>
  <c r="J86" i="1"/>
  <c r="W86" i="1" s="1"/>
  <c r="X86" i="1" s="1"/>
  <c r="B86" i="1" s="1"/>
  <c r="N245" i="1"/>
  <c r="R109" i="1"/>
  <c r="N102" i="1"/>
  <c r="J18" i="1"/>
  <c r="N200" i="1"/>
  <c r="N208" i="1"/>
  <c r="V78" i="1"/>
  <c r="J228" i="1"/>
  <c r="R246" i="1"/>
  <c r="R121" i="1"/>
  <c r="V87" i="1"/>
  <c r="R152" i="1"/>
  <c r="V37" i="1"/>
  <c r="V77" i="1"/>
  <c r="N228" i="1"/>
  <c r="N213" i="1"/>
  <c r="N253" i="1"/>
  <c r="R60" i="1"/>
  <c r="J32" i="1"/>
  <c r="W32" i="1" s="1"/>
  <c r="X32" i="1" s="1"/>
  <c r="B32" i="1" s="1"/>
  <c r="J77" i="1"/>
  <c r="W77" i="1" s="1"/>
  <c r="X77" i="1" s="1"/>
  <c r="B77" i="1" s="1"/>
  <c r="R247" i="1"/>
  <c r="R63" i="1"/>
  <c r="J25" i="1"/>
  <c r="W25" i="1" s="1"/>
  <c r="X25" i="1" s="1"/>
  <c r="B25" i="1" s="1"/>
  <c r="R161" i="1"/>
  <c r="V88" i="1"/>
  <c r="N151" i="1"/>
  <c r="V245" i="1"/>
  <c r="N59" i="1"/>
  <c r="J13" i="1"/>
  <c r="W13" i="1" s="1"/>
  <c r="X13" i="1" s="1"/>
  <c r="B13" i="1" s="1"/>
  <c r="V69" i="1"/>
  <c r="R105" i="1"/>
  <c r="J139" i="1"/>
  <c r="J145" i="1"/>
  <c r="W145" i="1" s="1"/>
  <c r="X145" i="1" s="1"/>
  <c r="B145" i="1" s="1"/>
  <c r="V47" i="1"/>
  <c r="R285" i="1"/>
  <c r="N159" i="1"/>
  <c r="J23" i="1"/>
  <c r="R18" i="1"/>
  <c r="R166" i="1"/>
  <c r="R192" i="1"/>
  <c r="V251" i="1"/>
  <c r="R54" i="1"/>
  <c r="V239" i="1"/>
  <c r="R33" i="1"/>
  <c r="N180" i="1"/>
  <c r="R175" i="1"/>
  <c r="N295" i="1"/>
  <c r="R245" i="1"/>
  <c r="R154" i="1"/>
  <c r="N34" i="1"/>
  <c r="J179" i="1"/>
  <c r="J184" i="1"/>
  <c r="W184" i="1" s="1"/>
  <c r="X184" i="1" s="1"/>
  <c r="B184" i="1" s="1"/>
  <c r="R70" i="1"/>
  <c r="J133" i="1"/>
  <c r="W133" i="1" s="1"/>
  <c r="X133" i="1" s="1"/>
  <c r="B133" i="1" s="1"/>
  <c r="N80" i="1"/>
  <c r="J110" i="1"/>
  <c r="W110" i="1" s="1"/>
  <c r="X110" i="1" s="1"/>
  <c r="B110" i="1" s="1"/>
  <c r="R256" i="1"/>
  <c r="J287" i="1"/>
  <c r="W287" i="1" s="1"/>
  <c r="X287" i="1" s="1"/>
  <c r="B287" i="1" s="1"/>
  <c r="V42" i="1"/>
  <c r="R234" i="1"/>
  <c r="N64" i="1"/>
  <c r="R277" i="1"/>
  <c r="J89" i="1"/>
  <c r="W89" i="1" s="1"/>
  <c r="X89" i="1" s="1"/>
  <c r="B89" i="1" s="1"/>
  <c r="R73" i="1"/>
  <c r="J217" i="1"/>
  <c r="J59" i="1"/>
  <c r="W59" i="1" s="1"/>
  <c r="X59" i="1" s="1"/>
  <c r="B59" i="1" s="1"/>
  <c r="N274" i="1"/>
  <c r="R264" i="1"/>
  <c r="J196" i="1"/>
  <c r="W196" i="1" s="1"/>
  <c r="X196" i="1" s="1"/>
  <c r="B196" i="1" s="1"/>
  <c r="N106" i="1"/>
  <c r="N8" i="1"/>
  <c r="N20" i="1"/>
  <c r="R243" i="1"/>
  <c r="R249" i="1"/>
  <c r="V277" i="1"/>
  <c r="R23" i="1"/>
  <c r="J124" i="1"/>
  <c r="W124" i="1" s="1"/>
  <c r="X124" i="1" s="1"/>
  <c r="B124" i="1" s="1"/>
  <c r="J285" i="1"/>
  <c r="W285" i="1" s="1"/>
  <c r="X285" i="1" s="1"/>
  <c r="B285" i="1" s="1"/>
  <c r="R265" i="1"/>
  <c r="R95" i="1"/>
  <c r="N273" i="1"/>
  <c r="V214" i="1"/>
  <c r="J295" i="1"/>
  <c r="W295" i="1" s="1"/>
  <c r="X295" i="1" s="1"/>
  <c r="B295" i="1" s="1"/>
  <c r="N121" i="1"/>
  <c r="J281" i="1"/>
  <c r="W281" i="1" s="1"/>
  <c r="X281" i="1" s="1"/>
  <c r="B281" i="1" s="1"/>
  <c r="R195" i="1"/>
  <c r="J283" i="1"/>
  <c r="W283" i="1" s="1"/>
  <c r="X283" i="1" s="1"/>
  <c r="B283" i="1" s="1"/>
  <c r="J87" i="1"/>
  <c r="W87" i="1" s="1"/>
  <c r="X87" i="1" s="1"/>
  <c r="B87" i="1" s="1"/>
  <c r="N67" i="1"/>
  <c r="R280" i="1"/>
  <c r="V260" i="1"/>
  <c r="R199" i="1"/>
  <c r="R163" i="1"/>
  <c r="J17" i="1"/>
  <c r="W17" i="1" s="1"/>
  <c r="X17" i="1" s="1"/>
  <c r="B17" i="1" s="1"/>
  <c r="V108" i="1"/>
  <c r="J282" i="1"/>
  <c r="W282" i="1" s="1"/>
  <c r="X282" i="1" s="1"/>
  <c r="B282" i="1" s="1"/>
  <c r="V222" i="1"/>
  <c r="V236" i="1"/>
  <c r="N184" i="1"/>
  <c r="N281" i="1"/>
  <c r="J142" i="1"/>
  <c r="W142" i="1" s="1"/>
  <c r="X142" i="1" s="1"/>
  <c r="B142" i="1" s="1"/>
  <c r="R61" i="1"/>
  <c r="J275" i="1"/>
  <c r="W275" i="1" s="1"/>
  <c r="X275" i="1" s="1"/>
  <c r="B275" i="1" s="1"/>
  <c r="N244" i="1"/>
  <c r="N231" i="1"/>
  <c r="R230" i="1"/>
  <c r="N30" i="1"/>
  <c r="N240" i="1"/>
  <c r="V209" i="1"/>
  <c r="R64" i="1"/>
  <c r="J277" i="1"/>
  <c r="W277" i="1" s="1"/>
  <c r="X277" i="1" s="1"/>
  <c r="B277" i="1" s="1"/>
  <c r="R8" i="1"/>
  <c r="J202" i="1"/>
  <c r="V250" i="1"/>
  <c r="V211" i="1"/>
  <c r="V281" i="1"/>
  <c r="R151" i="1"/>
  <c r="J21" i="1"/>
  <c r="R271" i="1"/>
  <c r="N217" i="1"/>
  <c r="J126" i="1"/>
  <c r="W126" i="1" s="1"/>
  <c r="X126" i="1" s="1"/>
  <c r="B126" i="1" s="1"/>
  <c r="J239" i="1"/>
  <c r="W239" i="1" s="1"/>
  <c r="X239" i="1" s="1"/>
  <c r="B239" i="1" s="1"/>
  <c r="N32" i="1"/>
  <c r="R227" i="1"/>
  <c r="N201" i="1"/>
  <c r="R223" i="1"/>
  <c r="N272" i="1"/>
  <c r="N260" i="1"/>
  <c r="N222" i="1"/>
  <c r="R124" i="1"/>
  <c r="R125" i="1"/>
  <c r="R180" i="1"/>
  <c r="J226" i="1"/>
  <c r="W226" i="1" s="1"/>
  <c r="X226" i="1" s="1"/>
  <c r="B226" i="1" s="1"/>
  <c r="J164" i="1"/>
  <c r="J94" i="1"/>
  <c r="W94" i="1" s="1"/>
  <c r="X94" i="1" s="1"/>
  <c r="B94" i="1" s="1"/>
  <c r="J181" i="1"/>
  <c r="W181" i="1" s="1"/>
  <c r="X181" i="1" s="1"/>
  <c r="B181" i="1" s="1"/>
  <c r="N289" i="1"/>
  <c r="J129" i="1"/>
  <c r="W129" i="1" s="1"/>
  <c r="X129" i="1" s="1"/>
  <c r="B129" i="1" s="1"/>
  <c r="V270" i="1"/>
  <c r="V28" i="1"/>
  <c r="R85" i="1"/>
  <c r="R173" i="1"/>
  <c r="R58" i="1"/>
  <c r="R57" i="1"/>
  <c r="V14" i="1"/>
  <c r="J268" i="1"/>
  <c r="W268" i="1" s="1"/>
  <c r="X268" i="1" s="1"/>
  <c r="B268" i="1" s="1"/>
  <c r="R238" i="1"/>
  <c r="V46" i="1"/>
  <c r="R254" i="1"/>
  <c r="R244" i="1"/>
  <c r="V51" i="1"/>
  <c r="J176" i="1"/>
  <c r="W176" i="1" s="1"/>
  <c r="X176" i="1" s="1"/>
  <c r="B176" i="1" s="1"/>
  <c r="N290" i="1"/>
  <c r="R84" i="1"/>
  <c r="J212" i="1"/>
  <c r="N61" i="1"/>
  <c r="N123" i="1"/>
  <c r="J234" i="1"/>
  <c r="W234" i="1" s="1"/>
  <c r="X234" i="1" s="1"/>
  <c r="B234" i="1" s="1"/>
  <c r="N174" i="1"/>
  <c r="V212" i="1"/>
  <c r="J210" i="1"/>
  <c r="N246" i="1"/>
  <c r="J280" i="1"/>
  <c r="W280" i="1" s="1"/>
  <c r="X280" i="1" s="1"/>
  <c r="B280" i="1" s="1"/>
  <c r="N35" i="1"/>
  <c r="R19" i="1"/>
  <c r="N188" i="1"/>
  <c r="N130" i="1"/>
  <c r="J64" i="1"/>
  <c r="W64" i="1" s="1"/>
  <c r="X64" i="1" s="1"/>
  <c r="B64" i="1" s="1"/>
  <c r="N283" i="1"/>
  <c r="J222" i="1"/>
  <c r="R186" i="1"/>
  <c r="R135" i="1"/>
  <c r="V230" i="1"/>
  <c r="J52" i="1"/>
  <c r="N143" i="1"/>
  <c r="J101" i="1"/>
  <c r="W101" i="1" s="1"/>
  <c r="X101" i="1" s="1"/>
  <c r="B101" i="1" s="1"/>
  <c r="V252" i="1"/>
  <c r="R150" i="1"/>
  <c r="V264" i="1"/>
  <c r="V215" i="1"/>
  <c r="R129" i="1"/>
  <c r="R159" i="1"/>
  <c r="R140" i="1"/>
  <c r="N55" i="1"/>
  <c r="V54" i="1"/>
  <c r="N109" i="1"/>
  <c r="R182" i="1"/>
  <c r="V117" i="1"/>
  <c r="J136" i="1"/>
  <c r="R138" i="1"/>
  <c r="N40" i="1"/>
  <c r="R9" i="1"/>
  <c r="N204" i="1"/>
  <c r="J118" i="1"/>
  <c r="W118" i="1" s="1"/>
  <c r="X118" i="1" s="1"/>
  <c r="B118" i="1" s="1"/>
  <c r="R94" i="1"/>
  <c r="V254" i="1"/>
  <c r="R108" i="1"/>
  <c r="R177" i="1"/>
  <c r="J111" i="1"/>
  <c r="J127" i="1"/>
  <c r="W127" i="1" s="1"/>
  <c r="X127" i="1" s="1"/>
  <c r="B127" i="1" s="1"/>
  <c r="N279" i="1"/>
  <c r="J230" i="1"/>
  <c r="W230" i="1" s="1"/>
  <c r="X230" i="1" s="1"/>
  <c r="B230" i="1" s="1"/>
  <c r="V105" i="1"/>
  <c r="V240" i="1"/>
  <c r="J62" i="1"/>
  <c r="W62" i="1" s="1"/>
  <c r="X62" i="1" s="1"/>
  <c r="B62" i="1" s="1"/>
  <c r="N145" i="1"/>
  <c r="R123" i="1"/>
  <c r="N111" i="1"/>
  <c r="R213" i="1"/>
  <c r="V288" i="1"/>
  <c r="J224" i="1"/>
  <c r="W224" i="1" s="1"/>
  <c r="X224" i="1" s="1"/>
  <c r="B224" i="1" s="1"/>
  <c r="N68" i="1"/>
  <c r="N24" i="1"/>
  <c r="R38" i="1"/>
  <c r="J242" i="1"/>
  <c r="W242" i="1" s="1"/>
  <c r="X242" i="1" s="1"/>
  <c r="B242" i="1" s="1"/>
  <c r="J271" i="1"/>
  <c r="W271" i="1" s="1"/>
  <c r="X271" i="1" s="1"/>
  <c r="B271" i="1" s="1"/>
  <c r="J211" i="1"/>
  <c r="J221" i="1"/>
  <c r="W221" i="1" s="1"/>
  <c r="X221" i="1" s="1"/>
  <c r="B221" i="1" s="1"/>
  <c r="N197" i="1"/>
  <c r="J297" i="1"/>
  <c r="W297" i="1" s="1"/>
  <c r="X297" i="1" s="1"/>
  <c r="B297" i="1" s="1"/>
  <c r="J74" i="1"/>
  <c r="W74" i="1" s="1"/>
  <c r="X74" i="1" s="1"/>
  <c r="B74" i="1" s="1"/>
  <c r="R232" i="1"/>
  <c r="J14" i="1"/>
  <c r="R141" i="1"/>
  <c r="R297" i="1"/>
  <c r="R67" i="1"/>
  <c r="V112" i="1"/>
  <c r="V63" i="1"/>
  <c r="V162" i="1"/>
  <c r="R157" i="1"/>
  <c r="N225" i="1"/>
  <c r="N98" i="1"/>
  <c r="J154" i="1"/>
  <c r="W154" i="1" s="1"/>
  <c r="X154" i="1" s="1"/>
  <c r="B154" i="1" s="1"/>
  <c r="J84" i="1"/>
  <c r="W84" i="1" s="1"/>
  <c r="X84" i="1" s="1"/>
  <c r="B84" i="1" s="1"/>
  <c r="J160" i="1"/>
  <c r="W160" i="1" s="1"/>
  <c r="X160" i="1" s="1"/>
  <c r="B160" i="1" s="1"/>
  <c r="J91" i="1"/>
  <c r="W91" i="1" s="1"/>
  <c r="X91" i="1" s="1"/>
  <c r="B91" i="1" s="1"/>
  <c r="R167" i="1"/>
  <c r="V218" i="1"/>
  <c r="N136" i="1"/>
  <c r="J85" i="1"/>
  <c r="N216" i="1"/>
  <c r="R100" i="1"/>
  <c r="R221" i="1"/>
  <c r="V203" i="1"/>
  <c r="N221" i="1"/>
  <c r="N139" i="1"/>
  <c r="R179" i="1"/>
  <c r="V220" i="1"/>
  <c r="J132" i="1"/>
  <c r="W132" i="1" s="1"/>
  <c r="X132" i="1" s="1"/>
  <c r="B132" i="1" s="1"/>
  <c r="J120" i="1"/>
  <c r="W120" i="1" s="1"/>
  <c r="X120" i="1" s="1"/>
  <c r="B120" i="1" s="1"/>
  <c r="N129" i="1"/>
  <c r="N91" i="1"/>
  <c r="J9" i="1"/>
  <c r="W9" i="1" s="1"/>
  <c r="X9" i="1" s="1"/>
  <c r="B9" i="1" s="1"/>
  <c r="R237" i="1"/>
  <c r="N49" i="1"/>
  <c r="N176" i="1"/>
  <c r="V64" i="1"/>
  <c r="N140" i="1"/>
  <c r="V273" i="1"/>
  <c r="V16" i="1"/>
  <c r="R14" i="1"/>
  <c r="J72" i="1"/>
  <c r="W72" i="1" s="1"/>
  <c r="X72" i="1" s="1"/>
  <c r="B72" i="1" s="1"/>
  <c r="N155" i="1"/>
  <c r="V238" i="1"/>
  <c r="R50" i="1"/>
  <c r="R103" i="1"/>
  <c r="N115" i="1"/>
  <c r="N173" i="1"/>
  <c r="J191" i="1"/>
  <c r="W191" i="1" s="1"/>
  <c r="X191" i="1" s="1"/>
  <c r="B191" i="1" s="1"/>
  <c r="R187" i="1"/>
  <c r="J114" i="1"/>
  <c r="N12" i="1"/>
  <c r="R48" i="1"/>
  <c r="N166" i="1"/>
  <c r="J54" i="1"/>
  <c r="V106" i="1"/>
  <c r="R259" i="1"/>
  <c r="N25" i="1"/>
  <c r="R35" i="1"/>
  <c r="J258" i="1"/>
  <c r="W258" i="1" s="1"/>
  <c r="X258" i="1" s="1"/>
  <c r="B258" i="1" s="1"/>
  <c r="N160" i="1"/>
  <c r="R74" i="1"/>
  <c r="J26" i="1"/>
  <c r="J79" i="1"/>
  <c r="J140" i="1"/>
  <c r="W140" i="1" s="1"/>
  <c r="X140" i="1" s="1"/>
  <c r="B140" i="1" s="1"/>
  <c r="V280" i="1"/>
  <c r="V11" i="1"/>
  <c r="N187" i="1"/>
  <c r="R287" i="1"/>
  <c r="J147" i="1"/>
  <c r="W147" i="1" s="1"/>
  <c r="X147" i="1" s="1"/>
  <c r="B147" i="1" s="1"/>
  <c r="R81" i="1"/>
  <c r="V104" i="1"/>
  <c r="V228" i="1"/>
  <c r="N88" i="1"/>
  <c r="N203" i="1"/>
  <c r="N33" i="1"/>
  <c r="J247" i="1"/>
  <c r="R164" i="1"/>
  <c r="J266" i="1"/>
  <c r="W266" i="1" s="1"/>
  <c r="X266" i="1" s="1"/>
  <c r="B266" i="1" s="1"/>
  <c r="N171" i="1"/>
  <c r="V206" i="1"/>
  <c r="R184" i="1"/>
  <c r="N86" i="1"/>
  <c r="N76" i="1"/>
  <c r="V259" i="1"/>
  <c r="R143" i="1"/>
  <c r="N18" i="1"/>
  <c r="R258" i="1"/>
  <c r="N63" i="1"/>
  <c r="V207" i="1"/>
  <c r="J47" i="1"/>
  <c r="R137" i="1"/>
  <c r="V269" i="1"/>
  <c r="N128" i="1"/>
  <c r="V265" i="1"/>
  <c r="R292" i="1"/>
  <c r="N150" i="1"/>
  <c r="J71" i="1"/>
  <c r="W71" i="1" s="1"/>
  <c r="X71" i="1" s="1"/>
  <c r="B71" i="1" s="1"/>
  <c r="J229" i="1"/>
  <c r="W229" i="1" s="1"/>
  <c r="X229" i="1" s="1"/>
  <c r="B229" i="1" s="1"/>
  <c r="N114" i="1"/>
  <c r="J8" i="1"/>
  <c r="J249" i="1"/>
  <c r="J272" i="1"/>
  <c r="W272" i="1" s="1"/>
  <c r="X272" i="1" s="1"/>
  <c r="B272" i="1" s="1"/>
  <c r="N268" i="1"/>
  <c r="J119" i="1"/>
  <c r="N223" i="1"/>
  <c r="J35" i="1"/>
  <c r="W35" i="1" s="1"/>
  <c r="X35" i="1" s="1"/>
  <c r="B35" i="1" s="1"/>
  <c r="V296" i="1"/>
  <c r="J42" i="1"/>
  <c r="N153" i="1"/>
  <c r="R279" i="1"/>
  <c r="J199" i="1"/>
  <c r="W199" i="1" s="1"/>
  <c r="X199" i="1" s="1"/>
  <c r="B199" i="1" s="1"/>
  <c r="R273" i="1"/>
  <c r="V45" i="1"/>
  <c r="R224" i="1"/>
  <c r="N219" i="1"/>
  <c r="J256" i="1"/>
  <c r="W256" i="1" s="1"/>
  <c r="X256" i="1" s="1"/>
  <c r="B256" i="1" s="1"/>
  <c r="V40" i="1"/>
  <c r="J183" i="1"/>
  <c r="W183" i="1" s="1"/>
  <c r="X183" i="1" s="1"/>
  <c r="B183" i="1" s="1"/>
  <c r="V266" i="1"/>
  <c r="N142" i="1"/>
  <c r="N255" i="1"/>
  <c r="J220" i="1"/>
  <c r="W220" i="1" s="1"/>
  <c r="X220" i="1" s="1"/>
  <c r="B220" i="1" s="1"/>
  <c r="N15" i="1"/>
  <c r="V258" i="1"/>
  <c r="R142" i="1"/>
  <c r="J106" i="1"/>
  <c r="W106" i="1" s="1"/>
  <c r="X106" i="1" s="1"/>
  <c r="B106" i="1" s="1"/>
  <c r="J293" i="1"/>
  <c r="W293" i="1" s="1"/>
  <c r="X293" i="1" s="1"/>
  <c r="B293" i="1" s="1"/>
  <c r="N52" i="1"/>
  <c r="J39" i="1"/>
  <c r="V272" i="1"/>
  <c r="R218" i="1"/>
  <c r="R251" i="1"/>
  <c r="N46" i="1"/>
  <c r="J261" i="1"/>
  <c r="W261" i="1" s="1"/>
  <c r="X261" i="1" s="1"/>
  <c r="B261" i="1" s="1"/>
  <c r="N183" i="1"/>
  <c r="J128" i="1"/>
  <c r="J227" i="1"/>
  <c r="W227" i="1" s="1"/>
  <c r="X227" i="1" s="1"/>
  <c r="B227" i="1" s="1"/>
  <c r="J36" i="1"/>
  <c r="W36" i="1" s="1"/>
  <c r="X36" i="1" s="1"/>
  <c r="B36" i="1" s="1"/>
  <c r="N269" i="1"/>
  <c r="V290" i="1"/>
  <c r="N257" i="1"/>
  <c r="J240" i="1"/>
  <c r="W240" i="1" s="1"/>
  <c r="X240" i="1" s="1"/>
  <c r="B240" i="1" s="1"/>
  <c r="J279" i="1"/>
  <c r="W279" i="1" s="1"/>
  <c r="X279" i="1" s="1"/>
  <c r="B279" i="1" s="1"/>
  <c r="R210" i="1"/>
  <c r="R89" i="1"/>
  <c r="R16" i="1"/>
  <c r="N84" i="1"/>
  <c r="R62" i="1"/>
  <c r="R242" i="1"/>
  <c r="N252" i="1"/>
  <c r="V247" i="1"/>
  <c r="R25" i="1"/>
  <c r="V39" i="1"/>
  <c r="R49" i="1"/>
  <c r="V291" i="1"/>
  <c r="N294" i="1"/>
  <c r="N13" i="1"/>
  <c r="J175" i="1"/>
  <c r="W175" i="1" s="1"/>
  <c r="X175" i="1" s="1"/>
  <c r="B175" i="1" s="1"/>
  <c r="N267" i="1"/>
  <c r="J248" i="1"/>
  <c r="R239" i="1"/>
  <c r="J207" i="1"/>
  <c r="W207" i="1" s="1"/>
  <c r="X207" i="1" s="1"/>
  <c r="B207" i="1" s="1"/>
  <c r="J82" i="1"/>
  <c r="J146" i="1"/>
  <c r="V82" i="1"/>
  <c r="R172" i="1"/>
  <c r="N70" i="1"/>
  <c r="N271" i="1"/>
  <c r="N95" i="1"/>
  <c r="J107" i="1"/>
  <c r="W107" i="1" s="1"/>
  <c r="X107" i="1" s="1"/>
  <c r="B107" i="1" s="1"/>
  <c r="J117" i="1"/>
  <c r="V48" i="1"/>
  <c r="V287" i="1"/>
  <c r="J238" i="1"/>
  <c r="W238" i="1" s="1"/>
  <c r="X238" i="1" s="1"/>
  <c r="B238" i="1" s="1"/>
  <c r="R106" i="1"/>
  <c r="R34" i="1"/>
  <c r="V263" i="1"/>
  <c r="V24" i="1"/>
  <c r="V90" i="1"/>
  <c r="N147" i="1"/>
  <c r="N190" i="1"/>
  <c r="J296" i="1"/>
  <c r="W296" i="1" s="1"/>
  <c r="X296" i="1" s="1"/>
  <c r="B296" i="1" s="1"/>
  <c r="N78" i="1"/>
  <c r="N218" i="1"/>
  <c r="J178" i="1"/>
  <c r="W178" i="1" s="1"/>
  <c r="X178" i="1" s="1"/>
  <c r="B178" i="1" s="1"/>
  <c r="J232" i="1"/>
  <c r="J143" i="1"/>
  <c r="W143" i="1" s="1"/>
  <c r="X143" i="1" s="1"/>
  <c r="B143" i="1" s="1"/>
  <c r="R28" i="1"/>
  <c r="R222" i="1"/>
  <c r="J123" i="1"/>
  <c r="W123" i="1" s="1"/>
  <c r="X123" i="1" s="1"/>
  <c r="B123" i="1" s="1"/>
  <c r="N227" i="1"/>
  <c r="N229" i="1"/>
  <c r="J157" i="1"/>
  <c r="W157" i="1" s="1"/>
  <c r="X157" i="1" s="1"/>
  <c r="B157" i="1" s="1"/>
  <c r="N65" i="1"/>
  <c r="R17" i="1"/>
  <c r="V233" i="1"/>
  <c r="R170" i="1"/>
  <c r="R79" i="1"/>
  <c r="R190" i="1"/>
  <c r="J182" i="1"/>
  <c r="V279" i="1"/>
  <c r="J58" i="1"/>
  <c r="N265" i="1"/>
  <c r="N194" i="1"/>
  <c r="J69" i="1"/>
  <c r="W69" i="1" s="1"/>
  <c r="X69" i="1" s="1"/>
  <c r="B69" i="1" s="1"/>
  <c r="R90" i="1"/>
  <c r="N163" i="1"/>
  <c r="N270" i="1"/>
  <c r="R53" i="1"/>
  <c r="J169" i="1"/>
  <c r="W169" i="1" s="1"/>
  <c r="X169" i="1" s="1"/>
  <c r="B169" i="1" s="1"/>
  <c r="R197" i="1"/>
  <c r="N66" i="1"/>
  <c r="N209" i="1"/>
  <c r="R82" i="1"/>
  <c r="N164" i="1"/>
  <c r="R36" i="1"/>
  <c r="V116" i="1"/>
  <c r="R132" i="1"/>
  <c r="J149" i="1"/>
  <c r="W149" i="1" s="1"/>
  <c r="X149" i="1" s="1"/>
  <c r="B149" i="1" s="1"/>
  <c r="R32" i="1"/>
  <c r="V26" i="1"/>
  <c r="N45" i="1"/>
  <c r="N215" i="1"/>
  <c r="N48" i="1"/>
  <c r="N167" i="1"/>
  <c r="V123" i="1"/>
  <c r="N132" i="1"/>
  <c r="J68" i="1"/>
  <c r="W68" i="1" s="1"/>
  <c r="X68" i="1" s="1"/>
  <c r="B68" i="1" s="1"/>
  <c r="N83" i="1"/>
  <c r="J288" i="1"/>
  <c r="W288" i="1" s="1"/>
  <c r="X288" i="1" s="1"/>
  <c r="B288" i="1" s="1"/>
  <c r="R288" i="1"/>
  <c r="J57" i="1"/>
  <c r="W57" i="1" s="1"/>
  <c r="X57" i="1" s="1"/>
  <c r="B57" i="1" s="1"/>
  <c r="V202" i="1"/>
  <c r="R274" i="1"/>
  <c r="J153" i="1"/>
  <c r="W153" i="1" s="1"/>
  <c r="X153" i="1" s="1"/>
  <c r="B153" i="1" s="1"/>
  <c r="R122" i="1"/>
  <c r="J213" i="1"/>
  <c r="N29" i="1"/>
  <c r="J235" i="1"/>
  <c r="W235" i="1" s="1"/>
  <c r="X235" i="1" s="1"/>
  <c r="B235" i="1" s="1"/>
  <c r="N256" i="1"/>
  <c r="N214" i="1"/>
  <c r="R257" i="1"/>
  <c r="J193" i="1"/>
  <c r="W193" i="1" s="1"/>
  <c r="X193" i="1" s="1"/>
  <c r="B193" i="1" s="1"/>
  <c r="J290" i="1"/>
  <c r="W290" i="1" s="1"/>
  <c r="X290" i="1" s="1"/>
  <c r="B290" i="1" s="1"/>
  <c r="R275" i="1"/>
  <c r="J286" i="1"/>
  <c r="W286" i="1" s="1"/>
  <c r="X286" i="1" s="1"/>
  <c r="B286" i="1" s="1"/>
  <c r="V294" i="1"/>
  <c r="R72" i="1"/>
  <c r="J233" i="1"/>
  <c r="W233" i="1" s="1"/>
  <c r="X233" i="1" s="1"/>
  <c r="B233" i="1" s="1"/>
  <c r="N26" i="1"/>
  <c r="J11" i="1"/>
  <c r="W11" i="1" s="1"/>
  <c r="X11" i="1" s="1"/>
  <c r="B11" i="1" s="1"/>
  <c r="V276" i="1"/>
  <c r="N82" i="1"/>
  <c r="J122" i="1"/>
  <c r="N11" i="1"/>
  <c r="J165" i="1"/>
  <c r="W165" i="1" s="1"/>
  <c r="X165" i="1" s="1"/>
  <c r="B165" i="1" s="1"/>
  <c r="R160" i="1"/>
  <c r="V15" i="1"/>
  <c r="R293" i="1"/>
  <c r="N10" i="1"/>
  <c r="V226" i="1"/>
  <c r="V261" i="1"/>
  <c r="J214" i="1"/>
  <c r="W214" i="1" s="1"/>
  <c r="X214" i="1" s="1"/>
  <c r="B214" i="1" s="1"/>
  <c r="N44" i="1"/>
  <c r="N192" i="1"/>
  <c r="J96" i="1"/>
  <c r="N9" i="1"/>
  <c r="N191" i="1"/>
  <c r="R295" i="1"/>
  <c r="N247" i="1"/>
  <c r="R217" i="1"/>
  <c r="N89" i="1"/>
  <c r="J170" i="1"/>
  <c r="N248" i="1"/>
  <c r="N178" i="1"/>
  <c r="R219" i="1"/>
  <c r="R294" i="1"/>
  <c r="N287" i="1"/>
  <c r="V208" i="1"/>
  <c r="J16" i="1"/>
  <c r="V282" i="1"/>
  <c r="N198" i="1"/>
  <c r="J156" i="1"/>
  <c r="W156" i="1" s="1"/>
  <c r="X156" i="1" s="1"/>
  <c r="B156" i="1" s="1"/>
  <c r="R114" i="1"/>
  <c r="N205" i="1"/>
  <c r="J215" i="1"/>
  <c r="W215" i="1" s="1"/>
  <c r="X215" i="1" s="1"/>
  <c r="B215" i="1" s="1"/>
  <c r="N124" i="1"/>
  <c r="J265" i="1"/>
  <c r="W265" i="1" s="1"/>
  <c r="X265" i="1" s="1"/>
  <c r="B265" i="1" s="1"/>
  <c r="R235" i="1"/>
  <c r="V95" i="1"/>
  <c r="R196" i="1"/>
  <c r="R272" i="1"/>
  <c r="R30" i="1"/>
  <c r="N42" i="1"/>
  <c r="R117" i="1"/>
  <c r="N71" i="1"/>
  <c r="V278" i="1"/>
  <c r="J223" i="1"/>
  <c r="W223" i="1" s="1"/>
  <c r="X223" i="1" s="1"/>
  <c r="B223" i="1" s="1"/>
  <c r="V216" i="1"/>
  <c r="J131" i="1"/>
  <c r="W131" i="1" s="1"/>
  <c r="X131" i="1" s="1"/>
  <c r="B131" i="1" s="1"/>
  <c r="N189" i="1"/>
  <c r="J250" i="1"/>
  <c r="V235" i="1"/>
  <c r="R39" i="1"/>
  <c r="V17" i="1"/>
  <c r="R269" i="1"/>
  <c r="V297" i="1"/>
  <c r="N146" i="1"/>
  <c r="V201" i="1"/>
  <c r="J76" i="1"/>
  <c r="J66" i="1"/>
  <c r="W66" i="1" s="1"/>
  <c r="X66" i="1" s="1"/>
  <c r="B66" i="1" s="1"/>
  <c r="J56" i="1"/>
  <c r="V295" i="1"/>
  <c r="V219" i="1"/>
  <c r="N193" i="1"/>
  <c r="R214" i="1"/>
  <c r="J173" i="1"/>
  <c r="W173" i="1" s="1"/>
  <c r="X173" i="1" s="1"/>
  <c r="B173" i="1" s="1"/>
  <c r="N156" i="1"/>
  <c r="N17" i="1"/>
  <c r="R198" i="1"/>
  <c r="V275" i="1"/>
  <c r="V271" i="1"/>
  <c r="J274" i="1"/>
  <c r="W274" i="1" s="1"/>
  <c r="X274" i="1" s="1"/>
  <c r="B274" i="1" s="1"/>
  <c r="J163" i="1"/>
  <c r="W163" i="1" s="1"/>
  <c r="X163" i="1" s="1"/>
  <c r="B163" i="1" s="1"/>
  <c r="R42" i="1"/>
  <c r="N249" i="1"/>
  <c r="R276" i="1"/>
  <c r="N258" i="1"/>
  <c r="J252" i="1"/>
  <c r="W252" i="1" s="1"/>
  <c r="X252" i="1" s="1"/>
  <c r="B252" i="1" s="1"/>
  <c r="R193" i="1"/>
  <c r="J158" i="1"/>
  <c r="W158" i="1" s="1"/>
  <c r="X158" i="1" s="1"/>
  <c r="B158" i="1" s="1"/>
  <c r="R92" i="1"/>
  <c r="N234" i="1"/>
  <c r="V161" i="1"/>
  <c r="N126" i="1"/>
  <c r="R149" i="1"/>
  <c r="N262" i="1"/>
  <c r="J205" i="1"/>
  <c r="R101" i="1"/>
  <c r="J201" i="1"/>
  <c r="J162" i="1"/>
  <c r="W162" i="1" s="1"/>
  <c r="X162" i="1" s="1"/>
  <c r="B162" i="1" s="1"/>
  <c r="N141" i="1"/>
  <c r="V100" i="1"/>
  <c r="R261" i="1"/>
  <c r="V248" i="1"/>
  <c r="V96" i="1"/>
  <c r="N202" i="1"/>
  <c r="R211" i="1"/>
  <c r="N177" i="1"/>
  <c r="N285" i="1"/>
  <c r="N235" i="1"/>
  <c r="R52" i="1"/>
  <c r="V210" i="1"/>
  <c r="N117" i="1"/>
  <c r="J209" i="1"/>
  <c r="N56" i="1"/>
  <c r="J61" i="1"/>
  <c r="W61" i="1" s="1"/>
  <c r="X61" i="1" s="1"/>
  <c r="B61" i="1" s="1"/>
  <c r="R15" i="1"/>
  <c r="R165" i="1"/>
  <c r="N39" i="1"/>
  <c r="R248" i="1"/>
  <c r="J216" i="1"/>
  <c r="W216" i="1" s="1"/>
  <c r="X216" i="1" s="1"/>
  <c r="B216" i="1" s="1"/>
  <c r="J80" i="1"/>
  <c r="W80" i="1" s="1"/>
  <c r="X80" i="1" s="1"/>
  <c r="B80" i="1" s="1"/>
  <c r="R201" i="1"/>
  <c r="J254" i="1"/>
  <c r="W254" i="1" s="1"/>
  <c r="X254" i="1" s="1"/>
  <c r="B254" i="1" s="1"/>
  <c r="N14" i="1"/>
  <c r="R202" i="1"/>
  <c r="R241" i="1"/>
  <c r="R266" i="1"/>
  <c r="J113" i="1"/>
  <c r="W113" i="1" s="1"/>
  <c r="X113" i="1" s="1"/>
  <c r="B113" i="1" s="1"/>
  <c r="R263" i="1"/>
  <c r="N135" i="1"/>
  <c r="V232" i="1"/>
  <c r="R10" i="1"/>
  <c r="R116" i="1"/>
  <c r="R77" i="1"/>
  <c r="N239" i="1"/>
  <c r="R68" i="1"/>
  <c r="N278" i="1"/>
  <c r="R148" i="1"/>
  <c r="R76" i="1"/>
  <c r="J29" i="1"/>
  <c r="N119" i="1"/>
  <c r="J28" i="1"/>
  <c r="W28" i="1" s="1"/>
  <c r="X28" i="1" s="1"/>
  <c r="B28" i="1" s="1"/>
  <c r="R189" i="1"/>
  <c r="N220" i="1"/>
  <c r="N161" i="1"/>
  <c r="N181" i="1"/>
  <c r="V74" i="1"/>
  <c r="V217" i="1"/>
  <c r="J27" i="1"/>
  <c r="W27" i="1" s="1"/>
  <c r="X27" i="1" s="1"/>
  <c r="B27" i="1" s="1"/>
  <c r="V115" i="1"/>
  <c r="J187" i="1"/>
  <c r="W187" i="1" s="1"/>
  <c r="X187" i="1" s="1"/>
  <c r="B187" i="1" s="1"/>
  <c r="J259" i="1"/>
  <c r="W259" i="1" s="1"/>
  <c r="X259" i="1" s="1"/>
  <c r="B259" i="1" s="1"/>
  <c r="R88" i="1"/>
  <c r="R296" i="1"/>
  <c r="R21" i="1"/>
  <c r="J92" i="1"/>
  <c r="W92" i="1" s="1"/>
  <c r="X92" i="1" s="1"/>
  <c r="B92" i="1" s="1"/>
  <c r="R71" i="1"/>
  <c r="N53" i="1"/>
  <c r="J260" i="1"/>
  <c r="W260" i="1" s="1"/>
  <c r="X260" i="1" s="1"/>
  <c r="B260" i="1" s="1"/>
  <c r="N165" i="1"/>
  <c r="N134" i="1"/>
  <c r="R83" i="1"/>
  <c r="J60" i="1"/>
  <c r="N291" i="1"/>
  <c r="J155" i="1"/>
  <c r="W155" i="1" s="1"/>
  <c r="X155" i="1" s="1"/>
  <c r="B155" i="1" s="1"/>
  <c r="N116" i="1"/>
  <c r="R120" i="1"/>
  <c r="N93" i="1"/>
  <c r="J22" i="1"/>
  <c r="W22" i="1" s="1"/>
  <c r="X22" i="1" s="1"/>
  <c r="B22" i="1" s="1"/>
  <c r="N27" i="1"/>
  <c r="N230" i="1"/>
  <c r="V229" i="1"/>
  <c r="J294" i="1"/>
  <c r="W294" i="1" s="1"/>
  <c r="X294" i="1" s="1"/>
  <c r="B294" i="1" s="1"/>
  <c r="R286" i="1"/>
  <c r="R168" i="1"/>
  <c r="N16" i="1"/>
  <c r="R59" i="1"/>
  <c r="N170" i="1"/>
  <c r="R31" i="1"/>
  <c r="V8" i="1"/>
  <c r="E238" i="1"/>
  <c r="E118" i="1"/>
  <c r="E108" i="1"/>
  <c r="E198" i="1"/>
  <c r="E171" i="1"/>
  <c r="E37" i="1"/>
  <c r="E77" i="1"/>
  <c r="E25" i="1"/>
  <c r="E68" i="1"/>
  <c r="D254" i="1"/>
  <c r="E254" i="1" s="1"/>
  <c r="D257" i="1"/>
  <c r="E257" i="1" s="1"/>
  <c r="C102" i="1"/>
  <c r="E102" i="1" s="1"/>
  <c r="D223" i="1"/>
  <c r="D233" i="1"/>
  <c r="C137" i="1"/>
  <c r="E137" i="1" s="1"/>
  <c r="D216" i="1"/>
  <c r="D227" i="1"/>
  <c r="D137" i="1"/>
  <c r="D218" i="1"/>
  <c r="E218" i="1" s="1"/>
  <c r="D117" i="1"/>
  <c r="E117" i="1" s="1"/>
  <c r="D269" i="1"/>
  <c r="E269" i="1" s="1"/>
  <c r="D66" i="1"/>
  <c r="C211" i="1"/>
  <c r="C224" i="1"/>
  <c r="E224" i="1" s="1"/>
  <c r="C66" i="1"/>
  <c r="E66" i="1" s="1"/>
  <c r="C105" i="1"/>
  <c r="E105" i="1" s="1"/>
  <c r="C32" i="1"/>
  <c r="E32" i="1" s="1"/>
  <c r="C36" i="1"/>
  <c r="E36" i="1" s="1"/>
  <c r="C248" i="1"/>
  <c r="E248" i="1" s="1"/>
  <c r="D262" i="1"/>
  <c r="E262" i="1" s="1"/>
  <c r="D274" i="1"/>
  <c r="E274" i="1" s="1"/>
  <c r="D285" i="1"/>
  <c r="E285" i="1" s="1"/>
  <c r="D295" i="1"/>
  <c r="E295" i="1" s="1"/>
  <c r="D190" i="1"/>
  <c r="E190" i="1" s="1"/>
  <c r="D193" i="1"/>
  <c r="E193" i="1" s="1"/>
  <c r="D195" i="1"/>
  <c r="E195" i="1" s="1"/>
  <c r="D215" i="1"/>
  <c r="D62" i="1"/>
  <c r="E62" i="1" s="1"/>
  <c r="D244" i="1"/>
  <c r="E244" i="1" s="1"/>
  <c r="D179" i="1"/>
  <c r="E179" i="1" s="1"/>
  <c r="D211" i="1"/>
  <c r="D214" i="1"/>
  <c r="E214" i="1" s="1"/>
  <c r="D217" i="1"/>
  <c r="D226" i="1"/>
  <c r="E226" i="1" s="1"/>
  <c r="D134" i="1"/>
  <c r="E134" i="1" s="1"/>
  <c r="D251" i="1"/>
  <c r="E251" i="1" s="1"/>
  <c r="D266" i="1"/>
  <c r="E266" i="1" s="1"/>
  <c r="D277" i="1"/>
  <c r="E277" i="1" s="1"/>
  <c r="D287" i="1"/>
  <c r="E287" i="1" s="1"/>
  <c r="D298" i="1"/>
  <c r="E298" i="1" s="1"/>
  <c r="D116" i="1"/>
  <c r="E116" i="1" s="1"/>
  <c r="D210" i="1"/>
  <c r="E210" i="1" s="1"/>
  <c r="D204" i="1"/>
  <c r="D245" i="1"/>
  <c r="D258" i="1"/>
  <c r="E258" i="1" s="1"/>
  <c r="D51" i="1"/>
  <c r="E51" i="1" s="1"/>
  <c r="D31" i="1"/>
  <c r="E31" i="1" s="1"/>
  <c r="D186" i="1"/>
  <c r="E186" i="1" s="1"/>
  <c r="D240" i="1"/>
  <c r="E240" i="1" s="1"/>
  <c r="C215" i="1"/>
  <c r="C223" i="1"/>
  <c r="E223" i="1" s="1"/>
  <c r="C185" i="1"/>
  <c r="C114" i="1"/>
  <c r="C206" i="1"/>
  <c r="C227" i="1"/>
  <c r="E227" i="1" s="1"/>
  <c r="C154" i="1"/>
  <c r="E154" i="1" s="1"/>
  <c r="C229" i="1"/>
  <c r="E229" i="1" s="1"/>
  <c r="D206" i="1"/>
  <c r="C228" i="1"/>
  <c r="E228" i="1" s="1"/>
  <c r="C170" i="1"/>
  <c r="E170" i="1" s="1"/>
  <c r="D212" i="1"/>
  <c r="D228" i="1"/>
  <c r="C151" i="1"/>
  <c r="E151" i="1" s="1"/>
  <c r="D164" i="1"/>
  <c r="E164" i="1" s="1"/>
  <c r="D129" i="1"/>
  <c r="D293" i="1"/>
  <c r="E293" i="1" s="1"/>
  <c r="D208" i="1"/>
  <c r="E208" i="1" s="1"/>
  <c r="D230" i="1"/>
  <c r="D241" i="1"/>
  <c r="D248" i="1"/>
  <c r="D121" i="1"/>
  <c r="E121" i="1" s="1"/>
  <c r="D231" i="1"/>
  <c r="E231" i="1" s="1"/>
  <c r="D114" i="1"/>
  <c r="D237" i="1"/>
  <c r="E237" i="1" s="1"/>
  <c r="D113" i="1"/>
  <c r="E113" i="1" s="1"/>
  <c r="D219" i="1"/>
  <c r="E219" i="1" s="1"/>
  <c r="D89" i="1"/>
  <c r="E89" i="1" s="1"/>
  <c r="D21" i="1"/>
  <c r="E21" i="1" s="1"/>
  <c r="C230" i="1"/>
  <c r="E230" i="1" s="1"/>
  <c r="C233" i="1"/>
  <c r="E233" i="1" s="1"/>
  <c r="D158" i="1"/>
  <c r="E158" i="1" s="1"/>
  <c r="C129" i="1"/>
  <c r="E129" i="1" s="1"/>
  <c r="C216" i="1"/>
  <c r="E216" i="1" s="1"/>
  <c r="C234" i="1"/>
  <c r="D185" i="1"/>
  <c r="C212" i="1"/>
  <c r="E212" i="1" s="1"/>
  <c r="D235" i="1"/>
  <c r="C222" i="1"/>
  <c r="E222" i="1" s="1"/>
  <c r="C225" i="1"/>
  <c r="E225" i="1" s="1"/>
  <c r="D234" i="1"/>
  <c r="C166" i="1"/>
  <c r="C81" i="1"/>
  <c r="E81" i="1" s="1"/>
  <c r="C217" i="1"/>
  <c r="E217" i="1" s="1"/>
  <c r="D225" i="1"/>
  <c r="D166" i="1"/>
  <c r="D197" i="1"/>
  <c r="E197" i="1" s="1"/>
  <c r="D72" i="1"/>
  <c r="E72" i="1" s="1"/>
  <c r="C111" i="1"/>
  <c r="E111" i="1" s="1"/>
  <c r="C209" i="1"/>
  <c r="E209" i="1" s="1"/>
  <c r="C44" i="1"/>
  <c r="E44" i="1" s="1"/>
  <c r="D259" i="1"/>
  <c r="E259" i="1" s="1"/>
  <c r="C243" i="1"/>
  <c r="E243" i="1" s="1"/>
  <c r="I4" i="32"/>
  <c r="K3" i="32"/>
  <c r="I77" i="32"/>
  <c r="K76" i="32"/>
  <c r="D38" i="1"/>
  <c r="E38" i="1" s="1"/>
  <c r="C84" i="1"/>
  <c r="E84" i="1" s="1"/>
  <c r="D192" i="1"/>
  <c r="E192" i="1" s="1"/>
  <c r="C109" i="1"/>
  <c r="E109" i="1" s="1"/>
  <c r="C180" i="1"/>
  <c r="E180" i="1" s="1"/>
  <c r="C235" i="1"/>
  <c r="C245" i="1"/>
  <c r="E245" i="1" s="1"/>
  <c r="D253" i="1"/>
  <c r="E253" i="1" s="1"/>
  <c r="D261" i="1"/>
  <c r="E261" i="1" s="1"/>
  <c r="D267" i="1"/>
  <c r="E267" i="1" s="1"/>
  <c r="D273" i="1"/>
  <c r="E273" i="1" s="1"/>
  <c r="D278" i="1"/>
  <c r="E278" i="1" s="1"/>
  <c r="D283" i="1"/>
  <c r="E283" i="1" s="1"/>
  <c r="D289" i="1"/>
  <c r="E289" i="1" s="1"/>
  <c r="D294" i="1"/>
  <c r="E294" i="1" s="1"/>
  <c r="C204" i="1"/>
  <c r="E204" i="1" s="1"/>
  <c r="D40" i="1"/>
  <c r="E40" i="1" s="1"/>
  <c r="C60" i="1"/>
  <c r="E60" i="1" s="1"/>
  <c r="D95" i="1"/>
  <c r="E95" i="1" s="1"/>
  <c r="C241" i="1"/>
  <c r="E241" i="1" s="1"/>
  <c r="C250" i="1"/>
  <c r="E250" i="1" s="1"/>
  <c r="D255" i="1"/>
  <c r="E255" i="1" s="1"/>
  <c r="D263" i="1"/>
  <c r="E263" i="1" s="1"/>
  <c r="D270" i="1"/>
  <c r="E270" i="1" s="1"/>
  <c r="D275" i="1"/>
  <c r="E275" i="1" s="1"/>
  <c r="D281" i="1"/>
  <c r="E281" i="1" s="1"/>
  <c r="D286" i="1"/>
  <c r="E286" i="1" s="1"/>
  <c r="D291" i="1"/>
  <c r="E291" i="1" s="1"/>
  <c r="D297" i="1"/>
  <c r="E297" i="1" s="1"/>
  <c r="G2" i="1"/>
  <c r="I2" i="1"/>
  <c r="S59" i="1"/>
  <c r="O2" i="1"/>
  <c r="Q2" i="1"/>
  <c r="U2" i="1"/>
  <c r="L2" i="1"/>
  <c r="M2" i="1"/>
  <c r="T2" i="1"/>
  <c r="S25" i="1"/>
  <c r="H2" i="1"/>
  <c r="P2" i="1"/>
  <c r="K2" i="1"/>
  <c r="W250" i="1" l="1"/>
  <c r="X250" i="1" s="1"/>
  <c r="B250" i="1" s="1"/>
  <c r="V293" i="1"/>
  <c r="W58" i="1"/>
  <c r="X58" i="1" s="1"/>
  <c r="B58" i="1" s="1"/>
  <c r="W47" i="1"/>
  <c r="X47" i="1" s="1"/>
  <c r="B47" i="1" s="1"/>
  <c r="W212" i="1"/>
  <c r="X212" i="1" s="1"/>
  <c r="B212" i="1" s="1"/>
  <c r="W213" i="1"/>
  <c r="X213" i="1" s="1"/>
  <c r="B213" i="1" s="1"/>
  <c r="W247" i="1"/>
  <c r="X247" i="1" s="1"/>
  <c r="B247" i="1" s="1"/>
  <c r="W139" i="1"/>
  <c r="X139" i="1" s="1"/>
  <c r="B139" i="1" s="1"/>
  <c r="W170" i="1"/>
  <c r="X170" i="1" s="1"/>
  <c r="B170" i="1" s="1"/>
  <c r="V25" i="1"/>
  <c r="V59" i="1"/>
  <c r="K4" i="32"/>
  <c r="I5" i="32"/>
  <c r="W232" i="1"/>
  <c r="X232" i="1" s="1"/>
  <c r="B232" i="1" s="1"/>
  <c r="W8" i="1"/>
  <c r="X8" i="1" s="1"/>
  <c r="B8" i="1" s="1"/>
  <c r="W211" i="1"/>
  <c r="X211" i="1" s="1"/>
  <c r="B211" i="1" s="1"/>
  <c r="W52" i="1"/>
  <c r="X52" i="1" s="1"/>
  <c r="B52" i="1" s="1"/>
  <c r="W222" i="1"/>
  <c r="X222" i="1" s="1"/>
  <c r="B222" i="1" s="1"/>
  <c r="W164" i="1"/>
  <c r="X164" i="1" s="1"/>
  <c r="B164" i="1" s="1"/>
  <c r="W228" i="1"/>
  <c r="X228" i="1" s="1"/>
  <c r="B228" i="1" s="1"/>
  <c r="W48" i="1"/>
  <c r="X48" i="1" s="1"/>
  <c r="B48" i="1" s="1"/>
  <c r="W200" i="1"/>
  <c r="X200" i="1" s="1"/>
  <c r="B200" i="1" s="1"/>
  <c r="W186" i="1"/>
  <c r="X186" i="1" s="1"/>
  <c r="B186" i="1" s="1"/>
  <c r="W185" i="1"/>
  <c r="X185" i="1" s="1"/>
  <c r="B185" i="1" s="1"/>
  <c r="E166" i="1"/>
  <c r="E206" i="1"/>
  <c r="E215" i="1"/>
  <c r="W201" i="1"/>
  <c r="X201" i="1" s="1"/>
  <c r="B201" i="1" s="1"/>
  <c r="W56" i="1"/>
  <c r="X56" i="1" s="1"/>
  <c r="B56" i="1" s="1"/>
  <c r="W16" i="1"/>
  <c r="X16" i="1" s="1"/>
  <c r="B16" i="1" s="1"/>
  <c r="W39" i="1"/>
  <c r="X39" i="1" s="1"/>
  <c r="B39" i="1" s="1"/>
  <c r="W210" i="1"/>
  <c r="X210" i="1" s="1"/>
  <c r="B210" i="1" s="1"/>
  <c r="W202" i="1"/>
  <c r="X202" i="1" s="1"/>
  <c r="B202" i="1" s="1"/>
  <c r="W179" i="1"/>
  <c r="X179" i="1" s="1"/>
  <c r="B179" i="1" s="1"/>
  <c r="W194" i="1"/>
  <c r="X194" i="1" s="1"/>
  <c r="B194" i="1" s="1"/>
  <c r="W40" i="1"/>
  <c r="X40" i="1" s="1"/>
  <c r="B40" i="1" s="1"/>
  <c r="W115" i="1"/>
  <c r="X115" i="1" s="1"/>
  <c r="B115" i="1" s="1"/>
  <c r="W203" i="1"/>
  <c r="X203" i="1" s="1"/>
  <c r="B203" i="1" s="1"/>
  <c r="W208" i="1"/>
  <c r="X208" i="1" s="1"/>
  <c r="B208" i="1" s="1"/>
  <c r="W45" i="1"/>
  <c r="X45" i="1" s="1"/>
  <c r="B45" i="1" s="1"/>
  <c r="K77" i="32"/>
  <c r="I78" i="32"/>
  <c r="E114" i="1"/>
  <c r="E211" i="1"/>
  <c r="W209" i="1"/>
  <c r="X209" i="1" s="1"/>
  <c r="B209" i="1" s="1"/>
  <c r="W146" i="1"/>
  <c r="X146" i="1" s="1"/>
  <c r="B146" i="1" s="1"/>
  <c r="W248" i="1"/>
  <c r="X248" i="1" s="1"/>
  <c r="B248" i="1" s="1"/>
  <c r="W249" i="1"/>
  <c r="X249" i="1" s="1"/>
  <c r="B249" i="1" s="1"/>
  <c r="W26" i="1"/>
  <c r="X26" i="1" s="1"/>
  <c r="B26" i="1" s="1"/>
  <c r="W54" i="1"/>
  <c r="X54" i="1" s="1"/>
  <c r="B54" i="1" s="1"/>
  <c r="W14" i="1"/>
  <c r="X14" i="1" s="1"/>
  <c r="B14" i="1" s="1"/>
  <c r="W204" i="1"/>
  <c r="X204" i="1" s="1"/>
  <c r="B204" i="1" s="1"/>
  <c r="W90" i="1"/>
  <c r="X90" i="1" s="1"/>
  <c r="B90" i="1" s="1"/>
  <c r="W100" i="1"/>
  <c r="X100" i="1" s="1"/>
  <c r="B100" i="1" s="1"/>
  <c r="W251" i="1"/>
  <c r="X251" i="1" s="1"/>
  <c r="B251" i="1" s="1"/>
  <c r="W166" i="1"/>
  <c r="X166" i="1" s="1"/>
  <c r="B166" i="1" s="1"/>
  <c r="W50" i="1"/>
  <c r="X50" i="1" s="1"/>
  <c r="B50" i="1" s="1"/>
  <c r="W246" i="1"/>
  <c r="X246" i="1" s="1"/>
  <c r="B246" i="1" s="1"/>
  <c r="W20" i="1"/>
  <c r="X20" i="1" s="1"/>
  <c r="B20" i="1" s="1"/>
  <c r="W141" i="1"/>
  <c r="X141" i="1" s="1"/>
  <c r="B141" i="1" s="1"/>
  <c r="E235" i="1"/>
  <c r="E234" i="1"/>
  <c r="E185" i="1"/>
  <c r="W205" i="1"/>
  <c r="X205" i="1" s="1"/>
  <c r="B205" i="1" s="1"/>
  <c r="W96" i="1"/>
  <c r="X96" i="1" s="1"/>
  <c r="B96" i="1" s="1"/>
  <c r="W117" i="1"/>
  <c r="X117" i="1" s="1"/>
  <c r="B117" i="1" s="1"/>
  <c r="W82" i="1"/>
  <c r="X82" i="1" s="1"/>
  <c r="B82" i="1" s="1"/>
  <c r="W42" i="1"/>
  <c r="X42" i="1" s="1"/>
  <c r="B42" i="1" s="1"/>
  <c r="W217" i="1"/>
  <c r="X217" i="1" s="1"/>
  <c r="B217" i="1" s="1"/>
  <c r="W78" i="1"/>
  <c r="X78" i="1" s="1"/>
  <c r="B78" i="1" s="1"/>
  <c r="W206" i="1"/>
  <c r="X206" i="1" s="1"/>
  <c r="B206" i="1" s="1"/>
  <c r="W197" i="1"/>
  <c r="X197" i="1" s="1"/>
  <c r="B197" i="1" s="1"/>
  <c r="W189" i="1"/>
  <c r="X189" i="1" s="1"/>
  <c r="B189" i="1" s="1"/>
  <c r="W174" i="1"/>
  <c r="X174" i="1" s="1"/>
  <c r="B174" i="1" s="1"/>
  <c r="W95" i="1"/>
  <c r="X95" i="1" s="1"/>
  <c r="B95" i="1" s="1"/>
  <c r="W46" i="1"/>
  <c r="X46" i="1" s="1"/>
  <c r="B46" i="1" s="1"/>
  <c r="W198" i="1"/>
  <c r="X198" i="1" s="1"/>
  <c r="B198" i="1" s="1"/>
  <c r="S9" i="1"/>
  <c r="S23" i="1"/>
  <c r="V23" i="1" l="1"/>
  <c r="W23" i="1" s="1"/>
  <c r="X23" i="1" s="1"/>
  <c r="B23" i="1" s="1"/>
  <c r="V9" i="1"/>
  <c r="I79" i="32"/>
  <c r="K78" i="32"/>
  <c r="I6" i="32"/>
  <c r="K5" i="32"/>
  <c r="S124" i="1"/>
  <c r="S163" i="1"/>
  <c r="V163" i="1" l="1"/>
  <c r="V124" i="1"/>
  <c r="K79" i="32"/>
  <c r="I80" i="32"/>
  <c r="K6" i="32"/>
  <c r="I7" i="32"/>
  <c r="S60" i="1"/>
  <c r="S84" i="1"/>
  <c r="V84" i="1" l="1"/>
  <c r="V60" i="1"/>
  <c r="W60" i="1" s="1"/>
  <c r="X60" i="1" s="1"/>
  <c r="B60" i="1" s="1"/>
  <c r="I81" i="32"/>
  <c r="K80" i="32"/>
  <c r="I8" i="32"/>
  <c r="K7" i="32"/>
  <c r="S125" i="1"/>
  <c r="S164" i="1"/>
  <c r="V164" i="1" l="1"/>
  <c r="V125" i="1"/>
  <c r="W125" i="1" s="1"/>
  <c r="X125" i="1" s="1"/>
  <c r="B125" i="1" s="1"/>
  <c r="K81" i="32"/>
  <c r="I82" i="32"/>
  <c r="K8" i="32"/>
  <c r="I9" i="32"/>
  <c r="S126" i="1"/>
  <c r="S31" i="1"/>
  <c r="V31" i="1" l="1"/>
  <c r="V126" i="1"/>
  <c r="K9" i="32"/>
  <c r="I10" i="32"/>
  <c r="K82" i="32"/>
  <c r="I83" i="32"/>
  <c r="S165" i="1"/>
  <c r="S12" i="1"/>
  <c r="V12" i="1" l="1"/>
  <c r="W12" i="1" s="1"/>
  <c r="X12" i="1" s="1"/>
  <c r="B12" i="1" s="1"/>
  <c r="V165" i="1"/>
  <c r="I11" i="32"/>
  <c r="K10" i="32"/>
  <c r="I84" i="32"/>
  <c r="K83" i="32"/>
  <c r="S166" i="1"/>
  <c r="S127" i="1"/>
  <c r="V127" i="1" l="1"/>
  <c r="V166" i="1"/>
  <c r="I12" i="32"/>
  <c r="K11" i="32"/>
  <c r="I85" i="32"/>
  <c r="K84" i="32"/>
  <c r="S167" i="1"/>
  <c r="S128" i="1"/>
  <c r="V128" i="1" l="1"/>
  <c r="W128" i="1" s="1"/>
  <c r="X128" i="1" s="1"/>
  <c r="B128" i="1" s="1"/>
  <c r="V167" i="1"/>
  <c r="I13" i="32"/>
  <c r="K12" i="32"/>
  <c r="K85" i="32"/>
  <c r="I86" i="32"/>
  <c r="S168" i="1"/>
  <c r="S129" i="1"/>
  <c r="V129" i="1" l="1"/>
  <c r="V168" i="1"/>
  <c r="K13" i="32"/>
  <c r="I14" i="32"/>
  <c r="K86" i="32"/>
  <c r="I87" i="32"/>
  <c r="S32" i="1"/>
  <c r="S10" i="1"/>
  <c r="V10" i="1" l="1"/>
  <c r="W10" i="1" s="1"/>
  <c r="X10" i="1" s="1"/>
  <c r="B10" i="1" s="1"/>
  <c r="V32" i="1"/>
  <c r="K14" i="32"/>
  <c r="I15" i="32"/>
  <c r="K87" i="32"/>
  <c r="I88" i="32"/>
  <c r="S130" i="1"/>
  <c r="S169" i="1"/>
  <c r="V169" i="1" l="1"/>
  <c r="V130" i="1"/>
  <c r="I89" i="32"/>
  <c r="K88" i="32"/>
  <c r="I16" i="32"/>
  <c r="K15" i="32"/>
  <c r="S131" i="1"/>
  <c r="S38" i="1"/>
  <c r="V38" i="1" l="1"/>
  <c r="W38" i="1" s="1"/>
  <c r="X38" i="1" s="1"/>
  <c r="B38" i="1" s="1"/>
  <c r="V131" i="1"/>
  <c r="I90" i="32"/>
  <c r="K89" i="32"/>
  <c r="I17" i="32"/>
  <c r="K16" i="32"/>
  <c r="S62" i="1"/>
  <c r="S36" i="1"/>
  <c r="V36" i="1" l="1"/>
  <c r="V62" i="1"/>
  <c r="I18" i="32"/>
  <c r="K17" i="32"/>
  <c r="I91" i="32"/>
  <c r="K90" i="32"/>
  <c r="S170" i="1"/>
  <c r="S61" i="1"/>
  <c r="V61" i="1" l="1"/>
  <c r="V170" i="1"/>
  <c r="K18" i="32"/>
  <c r="I19" i="32"/>
  <c r="K91" i="32"/>
  <c r="I92" i="32"/>
  <c r="S171" i="1"/>
  <c r="S132" i="1"/>
  <c r="V132" i="1" l="1"/>
  <c r="V171" i="1"/>
  <c r="I93" i="32"/>
  <c r="K92" i="32"/>
  <c r="I20" i="32"/>
  <c r="K19" i="32"/>
  <c r="S133" i="1"/>
  <c r="S35" i="1"/>
  <c r="V35" i="1" l="1"/>
  <c r="V133" i="1"/>
  <c r="K93" i="32"/>
  <c r="I94" i="32"/>
  <c r="I21" i="32"/>
  <c r="K20" i="32"/>
  <c r="S19" i="1"/>
  <c r="S89" i="1"/>
  <c r="V89" i="1" l="1"/>
  <c r="V19" i="1"/>
  <c r="I95" i="32"/>
  <c r="K94" i="32"/>
  <c r="I22" i="32"/>
  <c r="K21" i="32"/>
  <c r="S18" i="1"/>
  <c r="S172" i="1"/>
  <c r="V172" i="1" l="1"/>
  <c r="V18" i="1"/>
  <c r="W18" i="1" s="1"/>
  <c r="X18" i="1" s="1"/>
  <c r="B18" i="1" s="1"/>
  <c r="I96" i="32"/>
  <c r="K95" i="32"/>
  <c r="K22" i="32"/>
  <c r="I23" i="32"/>
  <c r="S66" i="1"/>
  <c r="S173" i="1"/>
  <c r="V173" i="1" l="1"/>
  <c r="V66" i="1"/>
  <c r="I97" i="32"/>
  <c r="K96" i="32"/>
  <c r="I24" i="32"/>
  <c r="K23" i="32"/>
  <c r="S65" i="1"/>
  <c r="S174" i="1"/>
  <c r="V174" i="1" l="1"/>
  <c r="V65" i="1"/>
  <c r="K97" i="32"/>
  <c r="I98" i="32"/>
  <c r="I25" i="32"/>
  <c r="K24" i="32"/>
  <c r="S134" i="1"/>
  <c r="S175" i="1"/>
  <c r="V175" i="1" l="1"/>
  <c r="V134" i="1"/>
  <c r="I99" i="32"/>
  <c r="K98" i="32"/>
  <c r="I26" i="32"/>
  <c r="K25" i="32"/>
  <c r="S135" i="1"/>
  <c r="S97" i="1"/>
  <c r="V97" i="1" l="1"/>
  <c r="W97" i="1" s="1"/>
  <c r="X97" i="1" s="1"/>
  <c r="B97" i="1" s="1"/>
  <c r="V135" i="1"/>
  <c r="I100" i="32"/>
  <c r="K99" i="32"/>
  <c r="I27" i="32"/>
  <c r="K26" i="32"/>
  <c r="S13" i="1"/>
  <c r="S176" i="1"/>
  <c r="V176" i="1" l="1"/>
  <c r="V13" i="1"/>
  <c r="I28" i="32"/>
  <c r="K27" i="32"/>
  <c r="I101" i="32"/>
  <c r="K100" i="32"/>
  <c r="S136" i="1"/>
  <c r="S29" i="1"/>
  <c r="V29" i="1" l="1"/>
  <c r="W29" i="1" s="1"/>
  <c r="X29" i="1" s="1"/>
  <c r="B29" i="1" s="1"/>
  <c r="V136" i="1"/>
  <c r="W136" i="1" s="1"/>
  <c r="X136" i="1" s="1"/>
  <c r="B136" i="1" s="1"/>
  <c r="K28" i="32"/>
  <c r="I29" i="32"/>
  <c r="K101" i="32"/>
  <c r="I102" i="32"/>
  <c r="S91" i="1"/>
  <c r="S68" i="1"/>
  <c r="V68" i="1" l="1"/>
  <c r="V91" i="1"/>
  <c r="I30" i="32"/>
  <c r="K29" i="32"/>
  <c r="K102" i="32"/>
  <c r="I103" i="32"/>
  <c r="S99" i="1"/>
  <c r="S21" i="1"/>
  <c r="V21" i="1" l="1"/>
  <c r="W21" i="1" s="1"/>
  <c r="X21" i="1" s="1"/>
  <c r="B21" i="1" s="1"/>
  <c r="V99" i="1"/>
  <c r="K30" i="32"/>
  <c r="I31" i="32"/>
  <c r="I104" i="32"/>
  <c r="K103" i="32"/>
  <c r="S177" i="1"/>
  <c r="S137" i="1"/>
  <c r="V137" i="1" l="1"/>
  <c r="V177" i="1"/>
  <c r="I32" i="32"/>
  <c r="K31" i="32"/>
  <c r="I105" i="32"/>
  <c r="K104" i="32"/>
  <c r="S20" i="1"/>
  <c r="S178" i="1"/>
  <c r="V178" i="1" l="1"/>
  <c r="V20" i="1"/>
  <c r="I33" i="32"/>
  <c r="K32" i="32"/>
  <c r="I106" i="32"/>
  <c r="K105" i="32"/>
  <c r="S73" i="1"/>
  <c r="S179" i="1"/>
  <c r="V179" i="1" l="1"/>
  <c r="V73" i="1"/>
  <c r="W73" i="1" s="1"/>
  <c r="X73" i="1" s="1"/>
  <c r="B73" i="1" s="1"/>
  <c r="K33" i="32"/>
  <c r="I34" i="32"/>
  <c r="K106" i="32"/>
  <c r="I107" i="32"/>
  <c r="S180" i="1"/>
  <c r="S138" i="1"/>
  <c r="V138" i="1" l="1"/>
  <c r="W138" i="1" s="1"/>
  <c r="X138" i="1" s="1"/>
  <c r="B138" i="1" s="1"/>
  <c r="V180" i="1"/>
  <c r="K34" i="32"/>
  <c r="I35" i="32"/>
  <c r="K107" i="32"/>
  <c r="I108" i="32"/>
  <c r="S49" i="1"/>
  <c r="S83" i="1"/>
  <c r="V83" i="1" l="1"/>
  <c r="V49" i="1"/>
  <c r="W49" i="1" s="1"/>
  <c r="X49" i="1" s="1"/>
  <c r="B49" i="1" s="1"/>
  <c r="I36" i="32"/>
  <c r="K35" i="32"/>
  <c r="I109" i="32"/>
  <c r="K108" i="32"/>
  <c r="S181" i="1"/>
  <c r="S76" i="1"/>
  <c r="V76" i="1" l="1"/>
  <c r="W76" i="1" s="1"/>
  <c r="X76" i="1" s="1"/>
  <c r="B76" i="1" s="1"/>
  <c r="V181" i="1"/>
  <c r="K36" i="32"/>
  <c r="I37" i="32"/>
  <c r="K109" i="32"/>
  <c r="I110" i="32"/>
  <c r="S182" i="1"/>
  <c r="S70" i="1"/>
  <c r="V70" i="1" l="1"/>
  <c r="V182" i="1"/>
  <c r="W182" i="1" s="1"/>
  <c r="X182" i="1" s="1"/>
  <c r="B182" i="1" s="1"/>
  <c r="I38" i="32"/>
  <c r="K37" i="32"/>
  <c r="I111" i="32"/>
  <c r="K110" i="32"/>
  <c r="S183" i="1"/>
  <c r="S139" i="1"/>
  <c r="V139" i="1" l="1"/>
  <c r="V183" i="1"/>
  <c r="K38" i="32"/>
  <c r="I39" i="32"/>
  <c r="K111" i="32"/>
  <c r="I112" i="32"/>
  <c r="S184" i="1"/>
  <c r="S140" i="1"/>
  <c r="V140" i="1" l="1"/>
  <c r="V184" i="1"/>
  <c r="I40" i="32"/>
  <c r="K39" i="32"/>
  <c r="I113" i="32"/>
  <c r="K112" i="32"/>
  <c r="S103" i="1"/>
  <c r="S141" i="1"/>
  <c r="V141" i="1" l="1"/>
  <c r="V103" i="1"/>
  <c r="W103" i="1" s="1"/>
  <c r="X103" i="1" s="1"/>
  <c r="B103" i="1" s="1"/>
  <c r="K40" i="32"/>
  <c r="I41" i="32"/>
  <c r="K113" i="32"/>
  <c r="I114" i="32"/>
  <c r="S185" i="1"/>
  <c r="S27" i="1"/>
  <c r="V27" i="1" l="1"/>
  <c r="V185" i="1"/>
  <c r="K41" i="32"/>
  <c r="I42" i="32"/>
  <c r="K114" i="32"/>
  <c r="I115" i="32"/>
  <c r="S101" i="1"/>
  <c r="S72" i="1"/>
  <c r="V72" i="1" l="1"/>
  <c r="V101" i="1"/>
  <c r="I43" i="32"/>
  <c r="K42" i="32"/>
  <c r="I116" i="32"/>
  <c r="K115" i="32"/>
  <c r="S186" i="1"/>
  <c r="S142" i="1"/>
  <c r="V142" i="1" l="1"/>
  <c r="V186" i="1"/>
  <c r="I44" i="32"/>
  <c r="K43" i="32"/>
  <c r="I117" i="32"/>
  <c r="K116" i="32"/>
  <c r="S111" i="1"/>
  <c r="S79" i="1"/>
  <c r="V79" i="1" l="1"/>
  <c r="W79" i="1" s="1"/>
  <c r="X79" i="1" s="1"/>
  <c r="B79" i="1" s="1"/>
  <c r="V111" i="1"/>
  <c r="W111" i="1" s="1"/>
  <c r="X111" i="1" s="1"/>
  <c r="B111" i="1" s="1"/>
  <c r="I45" i="32"/>
  <c r="K44" i="32"/>
  <c r="K117" i="32"/>
  <c r="I118" i="32"/>
  <c r="S187" i="1"/>
  <c r="S143" i="1"/>
  <c r="V143" i="1" l="1"/>
  <c r="V187" i="1"/>
  <c r="K45" i="32"/>
  <c r="I46" i="32"/>
  <c r="K118" i="32"/>
  <c r="I119" i="32"/>
  <c r="S188" i="1"/>
  <c r="S144" i="1"/>
  <c r="V144" i="1" l="1"/>
  <c r="V188" i="1"/>
  <c r="W188" i="1" s="1"/>
  <c r="X188" i="1" s="1"/>
  <c r="B188" i="1" s="1"/>
  <c r="K119" i="32"/>
  <c r="I120" i="32"/>
  <c r="K46" i="32"/>
  <c r="I47" i="32"/>
  <c r="S80" i="1"/>
  <c r="S189" i="1"/>
  <c r="V189" i="1" l="1"/>
  <c r="V80" i="1"/>
  <c r="I121" i="32"/>
  <c r="K120" i="32"/>
  <c r="I48" i="32"/>
  <c r="K47" i="32"/>
  <c r="S190" i="1"/>
  <c r="S93" i="1"/>
  <c r="V93" i="1" l="1"/>
  <c r="V190" i="1"/>
  <c r="I122" i="32"/>
  <c r="K121" i="32"/>
  <c r="I49" i="32"/>
  <c r="K48" i="32"/>
  <c r="S109" i="1"/>
  <c r="S41" i="1"/>
  <c r="V41" i="1" l="1"/>
  <c r="V109" i="1"/>
  <c r="I123" i="32"/>
  <c r="K122" i="32"/>
  <c r="I50" i="32"/>
  <c r="K49" i="32"/>
  <c r="S114" i="1"/>
  <c r="S145" i="1"/>
  <c r="V145" i="1" l="1"/>
  <c r="V114" i="1"/>
  <c r="W114" i="1" s="1"/>
  <c r="X114" i="1" s="1"/>
  <c r="B114" i="1" s="1"/>
  <c r="K123" i="32"/>
  <c r="I124" i="32"/>
  <c r="K50" i="32"/>
  <c r="I51" i="32"/>
  <c r="S146" i="1"/>
  <c r="S53" i="1"/>
  <c r="V53" i="1" l="1"/>
  <c r="W53" i="1" s="1"/>
  <c r="X53" i="1" s="1"/>
  <c r="B53" i="1" s="1"/>
  <c r="V146" i="1"/>
  <c r="I125" i="32"/>
  <c r="K124" i="32"/>
  <c r="I52" i="32"/>
  <c r="K51" i="32"/>
  <c r="S81" i="1"/>
  <c r="S191" i="1"/>
  <c r="V191" i="1" l="1"/>
  <c r="V81" i="1"/>
  <c r="K125" i="32"/>
  <c r="I126" i="32"/>
  <c r="I53" i="32"/>
  <c r="K52" i="32"/>
  <c r="S192" i="1"/>
  <c r="S33" i="1"/>
  <c r="V33" i="1" l="1"/>
  <c r="W33" i="1" s="1"/>
  <c r="X33" i="1" s="1"/>
  <c r="B33" i="1" s="1"/>
  <c r="V192" i="1"/>
  <c r="I127" i="32"/>
  <c r="K126" i="32"/>
  <c r="I54" i="32"/>
  <c r="K53" i="32"/>
  <c r="S147" i="1"/>
  <c r="S193" i="1"/>
  <c r="V193" i="1" l="1"/>
  <c r="V147" i="1"/>
  <c r="I128" i="32"/>
  <c r="K127" i="32"/>
  <c r="K54" i="32"/>
  <c r="I55" i="32"/>
  <c r="S67" i="1"/>
  <c r="S194" i="1"/>
  <c r="V194" i="1" l="1"/>
  <c r="V67" i="1"/>
  <c r="I56" i="32"/>
  <c r="K55" i="32"/>
  <c r="I129" i="32"/>
  <c r="K128" i="32"/>
  <c r="S44" i="1"/>
  <c r="S57" i="1"/>
  <c r="V57" i="1" l="1"/>
  <c r="V44" i="1"/>
  <c r="W44" i="1" s="1"/>
  <c r="X44" i="1" s="1"/>
  <c r="B44" i="1" s="1"/>
  <c r="I57" i="32"/>
  <c r="K56" i="32"/>
  <c r="K129" i="32"/>
  <c r="I130" i="32"/>
  <c r="S195" i="1"/>
  <c r="S148" i="1"/>
  <c r="V148" i="1" l="1"/>
  <c r="W148" i="1" s="1"/>
  <c r="X148" i="1" s="1"/>
  <c r="B148" i="1" s="1"/>
  <c r="V195" i="1"/>
  <c r="I58" i="32"/>
  <c r="K57" i="32"/>
  <c r="I131" i="32"/>
  <c r="K130" i="32"/>
  <c r="S196" i="1"/>
  <c r="S149" i="1"/>
  <c r="V149" i="1" l="1"/>
  <c r="V196" i="1"/>
  <c r="I59" i="32"/>
  <c r="K58" i="32"/>
  <c r="I132" i="32"/>
  <c r="K131" i="32"/>
  <c r="S150" i="1"/>
  <c r="S119" i="1"/>
  <c r="V119" i="1" l="1"/>
  <c r="W119" i="1" s="1"/>
  <c r="X119" i="1" s="1"/>
  <c r="B119" i="1" s="1"/>
  <c r="V150" i="1"/>
  <c r="I60" i="32"/>
  <c r="K59" i="32"/>
  <c r="I133" i="32"/>
  <c r="K132" i="32"/>
  <c r="S121" i="1"/>
  <c r="S151" i="1"/>
  <c r="V151" i="1" l="1"/>
  <c r="V121" i="1"/>
  <c r="K60" i="32"/>
  <c r="I61" i="32"/>
  <c r="K133" i="32"/>
  <c r="I134" i="32"/>
  <c r="S120" i="1"/>
  <c r="S152" i="1"/>
  <c r="V152" i="1" l="1"/>
  <c r="V120" i="1"/>
  <c r="K134" i="32"/>
  <c r="I135" i="32"/>
  <c r="I62" i="32"/>
  <c r="K61" i="32"/>
  <c r="S113" i="1"/>
  <c r="S92" i="1"/>
  <c r="V92" i="1" l="1"/>
  <c r="V113" i="1"/>
  <c r="I136" i="32"/>
  <c r="K135" i="32"/>
  <c r="K62" i="32"/>
  <c r="I63" i="32"/>
  <c r="S153" i="1"/>
  <c r="S197" i="1"/>
  <c r="V197" i="1" l="1"/>
  <c r="V153" i="1"/>
  <c r="I137" i="32"/>
  <c r="K136" i="32"/>
  <c r="I64" i="32"/>
  <c r="K63" i="32"/>
  <c r="S198" i="1"/>
  <c r="S154" i="1"/>
  <c r="V154" i="1" l="1"/>
  <c r="V198" i="1"/>
  <c r="I138" i="32"/>
  <c r="K138" i="32" s="1"/>
  <c r="K137" i="32"/>
  <c r="I65" i="32"/>
  <c r="K64" i="32"/>
  <c r="S122" i="1"/>
  <c r="S155" i="1"/>
  <c r="S199" i="1"/>
  <c r="V199" i="1" l="1"/>
  <c r="V155" i="1"/>
  <c r="V122" i="1"/>
  <c r="W122" i="1" s="1"/>
  <c r="X122" i="1" s="1"/>
  <c r="B122" i="1" s="1"/>
  <c r="K65" i="32"/>
  <c r="I66" i="32"/>
  <c r="S85" i="1"/>
  <c r="V85" i="1" l="1"/>
  <c r="W85" i="1" s="1"/>
  <c r="X85" i="1" s="1"/>
  <c r="B85" i="1" s="1"/>
  <c r="I67" i="32"/>
  <c r="K66" i="32"/>
  <c r="S156" i="1"/>
  <c r="V156" i="1" l="1"/>
  <c r="I68" i="32"/>
  <c r="K67" i="32"/>
  <c r="S98" i="1"/>
  <c r="V98" i="1" l="1"/>
  <c r="W98" i="1" s="1"/>
  <c r="X98" i="1" s="1"/>
  <c r="B98" i="1" s="1"/>
  <c r="K68" i="32"/>
  <c r="I69" i="32"/>
  <c r="S157" i="1"/>
  <c r="V157" i="1" l="1"/>
  <c r="I70" i="32"/>
  <c r="K69" i="32"/>
  <c r="S55" i="1"/>
  <c r="V55" i="1" l="1"/>
  <c r="K70" i="32"/>
  <c r="I71" i="32"/>
  <c r="S118" i="1"/>
  <c r="V118" i="1" l="1"/>
  <c r="I72" i="32"/>
  <c r="K71" i="32"/>
  <c r="S158" i="1"/>
  <c r="V158" i="1" l="1"/>
  <c r="K72" i="32"/>
  <c r="I73" i="32"/>
  <c r="K73" i="32" s="1"/>
  <c r="S159" i="1"/>
  <c r="S160" i="1"/>
  <c r="V160" i="1" l="1"/>
  <c r="V159" i="1"/>
  <c r="S2" i="1"/>
</calcChain>
</file>

<file path=xl/sharedStrings.xml><?xml version="1.0" encoding="utf-8"?>
<sst xmlns="http://schemas.openxmlformats.org/spreadsheetml/2006/main" count="7275" uniqueCount="1346">
  <si>
    <t>Championship tracker</t>
  </si>
  <si>
    <t>5k</t>
  </si>
  <si>
    <t>10k</t>
  </si>
  <si>
    <t>10 mile</t>
  </si>
  <si>
    <t>OVERALL</t>
  </si>
  <si>
    <t>TOTAL POINTS</t>
  </si>
  <si>
    <t>Yes</t>
  </si>
  <si>
    <t>No</t>
  </si>
  <si>
    <t>Eligible?</t>
  </si>
  <si>
    <t>Half Marathon</t>
  </si>
  <si>
    <t>Member name</t>
  </si>
  <si>
    <t>M</t>
  </si>
  <si>
    <t>F</t>
  </si>
  <si>
    <t>SEN</t>
  </si>
  <si>
    <t>V40</t>
  </si>
  <si>
    <t>V50</t>
  </si>
  <si>
    <t>V60</t>
  </si>
  <si>
    <t>Do not delete</t>
  </si>
  <si>
    <t>M / F</t>
  </si>
  <si>
    <t>Cat</t>
  </si>
  <si>
    <t>Age</t>
  </si>
  <si>
    <t>POINTS</t>
  </si>
  <si>
    <t>Sam</t>
  </si>
  <si>
    <t>INPUT/SELECT</t>
  </si>
  <si>
    <t>Happened?</t>
  </si>
  <si>
    <t>FORMULA / NO INPUT</t>
  </si>
  <si>
    <t>Championship Points</t>
  </si>
  <si>
    <t>Date</t>
  </si>
  <si>
    <t>Position</t>
  </si>
  <si>
    <t>Name</t>
  </si>
  <si>
    <t>Category</t>
  </si>
  <si>
    <t>Gun Time</t>
  </si>
  <si>
    <t>Chip Time</t>
  </si>
  <si>
    <t>Wicat</t>
  </si>
  <si>
    <t>Age Adj. Time</t>
  </si>
  <si>
    <t>Perf. Level %</t>
  </si>
  <si>
    <t>Champ. Points</t>
  </si>
  <si>
    <t>Comments</t>
  </si>
  <si>
    <t>David De Jong</t>
  </si>
  <si>
    <t>Terry Dowling</t>
  </si>
  <si>
    <t>Simon Bennison</t>
  </si>
  <si>
    <t>Steve Faulkner</t>
  </si>
  <si>
    <t>Maureen Dowling</t>
  </si>
  <si>
    <t>Ian Cox</t>
  </si>
  <si>
    <t>-</t>
  </si>
  <si>
    <t>Marie Laffin</t>
  </si>
  <si>
    <t>Keith Johnson</t>
  </si>
  <si>
    <t>Alan Street</t>
  </si>
  <si>
    <t>Gary Farrell</t>
  </si>
  <si>
    <t>William Munday</t>
  </si>
  <si>
    <t>Laura Readings</t>
  </si>
  <si>
    <t>David Bayle</t>
  </si>
  <si>
    <t>Gary Gibbons</t>
  </si>
  <si>
    <t>Kevin Barker</t>
  </si>
  <si>
    <t>Chris Vaal</t>
  </si>
  <si>
    <t>Lisa Plummer</t>
  </si>
  <si>
    <t>Naomi Aitken</t>
  </si>
  <si>
    <t>Robin Briscoe</t>
  </si>
  <si>
    <t>Angela Thorpe</t>
  </si>
  <si>
    <t>Gary Wells</t>
  </si>
  <si>
    <t>Joan Barker</t>
  </si>
  <si>
    <t>Niki Felton</t>
  </si>
  <si>
    <t>Home</t>
  </si>
  <si>
    <t>lastname</t>
  </si>
  <si>
    <t>firstname</t>
  </si>
  <si>
    <t>dob</t>
  </si>
  <si>
    <t>Aitken</t>
  </si>
  <si>
    <t>Naomi</t>
  </si>
  <si>
    <t>Nicki</t>
  </si>
  <si>
    <t>Allen</t>
  </si>
  <si>
    <t>Stuart</t>
  </si>
  <si>
    <t>Allpress</t>
  </si>
  <si>
    <t>Michael</t>
  </si>
  <si>
    <t>Aloe</t>
  </si>
  <si>
    <t>Lionel</t>
  </si>
  <si>
    <t>Ames</t>
  </si>
  <si>
    <t>Brian</t>
  </si>
  <si>
    <t>Anderson</t>
  </si>
  <si>
    <t>Archer</t>
  </si>
  <si>
    <t>Armour</t>
  </si>
  <si>
    <t>Elaine</t>
  </si>
  <si>
    <t>Ashley</t>
  </si>
  <si>
    <t>Louise</t>
  </si>
  <si>
    <t>Ashwell</t>
  </si>
  <si>
    <t>Simon</t>
  </si>
  <si>
    <t>Astley</t>
  </si>
  <si>
    <t>Tom</t>
  </si>
  <si>
    <t>Atkin</t>
  </si>
  <si>
    <t>Julie</t>
  </si>
  <si>
    <t>Atkinson</t>
  </si>
  <si>
    <t>Becky</t>
  </si>
  <si>
    <t>Ayscough</t>
  </si>
  <si>
    <t>Kathleen</t>
  </si>
  <si>
    <t>Banks</t>
  </si>
  <si>
    <t>Barker</t>
  </si>
  <si>
    <t>Barlow</t>
  </si>
  <si>
    <t>Sandra</t>
  </si>
  <si>
    <t>Bayle</t>
  </si>
  <si>
    <t>Beighton</t>
  </si>
  <si>
    <t>Jamie</t>
  </si>
  <si>
    <t>Bennison</t>
  </si>
  <si>
    <t>Bent</t>
  </si>
  <si>
    <t>Alan</t>
  </si>
  <si>
    <t>Hazel</t>
  </si>
  <si>
    <t>Bharath</t>
  </si>
  <si>
    <t>Bisharah</t>
  </si>
  <si>
    <t>Black</t>
  </si>
  <si>
    <t>Steve</t>
  </si>
  <si>
    <t>Blackwell</t>
  </si>
  <si>
    <t>Paul</t>
  </si>
  <si>
    <t>Boungnaraj</t>
  </si>
  <si>
    <t>Muriel</t>
  </si>
  <si>
    <t>Bowden</t>
  </si>
  <si>
    <t>Brant</t>
  </si>
  <si>
    <t>Brewer</t>
  </si>
  <si>
    <t>Penny</t>
  </si>
  <si>
    <t>Briscoe</t>
  </si>
  <si>
    <t>Brock</t>
  </si>
  <si>
    <t>Mike</t>
  </si>
  <si>
    <t>Brookes</t>
  </si>
  <si>
    <t>Peter</t>
  </si>
  <si>
    <t>Brooks</t>
  </si>
  <si>
    <t>Robert</t>
  </si>
  <si>
    <t>Stewart</t>
  </si>
  <si>
    <t>Brown</t>
  </si>
  <si>
    <t>Beverley</t>
  </si>
  <si>
    <t>Phil</t>
  </si>
  <si>
    <t>Sue</t>
  </si>
  <si>
    <t>Burnett</t>
  </si>
  <si>
    <t>John</t>
  </si>
  <si>
    <t>Burrows</t>
  </si>
  <si>
    <t>Robin</t>
  </si>
  <si>
    <t>Butler</t>
  </si>
  <si>
    <t>Campbell</t>
  </si>
  <si>
    <t>Cannon</t>
  </si>
  <si>
    <t>Cardrick</t>
  </si>
  <si>
    <t>Nina</t>
  </si>
  <si>
    <t>Carr</t>
  </si>
  <si>
    <t>Chaplin</t>
  </si>
  <si>
    <t>Andrew</t>
  </si>
  <si>
    <t>Chapman</t>
  </si>
  <si>
    <t>Chappell</t>
  </si>
  <si>
    <t>Aaron</t>
  </si>
  <si>
    <t>Clare</t>
  </si>
  <si>
    <t>Stephanie</t>
  </si>
  <si>
    <t>Clayton</t>
  </si>
  <si>
    <t>Clegg</t>
  </si>
  <si>
    <t>Cohen</t>
  </si>
  <si>
    <t>Colclough</t>
  </si>
  <si>
    <t>Helen</t>
  </si>
  <si>
    <t>Colebrooke</t>
  </si>
  <si>
    <t>Gareth</t>
  </si>
  <si>
    <t>Collard</t>
  </si>
  <si>
    <t>Collins</t>
  </si>
  <si>
    <t>Comper</t>
  </si>
  <si>
    <t>Patricia</t>
  </si>
  <si>
    <t>Constable</t>
  </si>
  <si>
    <t>Lucy</t>
  </si>
  <si>
    <t>Cooper</t>
  </si>
  <si>
    <t>Samantha</t>
  </si>
  <si>
    <t>Cooper (Hughes)</t>
  </si>
  <si>
    <t>Callum</t>
  </si>
  <si>
    <t>Corley</t>
  </si>
  <si>
    <t>Cowan</t>
  </si>
  <si>
    <t>Cox</t>
  </si>
  <si>
    <t>Kathryn</t>
  </si>
  <si>
    <t>Cracknell</t>
  </si>
  <si>
    <t>Adam</t>
  </si>
  <si>
    <t>Craske</t>
  </si>
  <si>
    <t>Barry</t>
  </si>
  <si>
    <t>Croll</t>
  </si>
  <si>
    <t>Mark</t>
  </si>
  <si>
    <t>Crowder</t>
  </si>
  <si>
    <t>Crutchley</t>
  </si>
  <si>
    <t>Dance</t>
  </si>
  <si>
    <t>Gerry</t>
  </si>
  <si>
    <t>Dare</t>
  </si>
  <si>
    <t>James</t>
  </si>
  <si>
    <t>Darler</t>
  </si>
  <si>
    <t>Davidson</t>
  </si>
  <si>
    <t>Davies</t>
  </si>
  <si>
    <t>Maggie</t>
  </si>
  <si>
    <t>Philip</t>
  </si>
  <si>
    <t>Dawson</t>
  </si>
  <si>
    <t>Nicola</t>
  </si>
  <si>
    <t>De Jong</t>
  </si>
  <si>
    <t>Delaney</t>
  </si>
  <si>
    <t>Desousa</t>
  </si>
  <si>
    <t>Zoe</t>
  </si>
  <si>
    <t>Dixon</t>
  </si>
  <si>
    <t>Sachiro</t>
  </si>
  <si>
    <t>Dowling</t>
  </si>
  <si>
    <t>Maureen</t>
  </si>
  <si>
    <t>Terry</t>
  </si>
  <si>
    <t>Draghici</t>
  </si>
  <si>
    <t>Mihaela</t>
  </si>
  <si>
    <t>Razvan</t>
  </si>
  <si>
    <t>Duffett</t>
  </si>
  <si>
    <t>Dukes</t>
  </si>
  <si>
    <t>Durrant</t>
  </si>
  <si>
    <t>Haydn</t>
  </si>
  <si>
    <t>East</t>
  </si>
  <si>
    <t>Janet</t>
  </si>
  <si>
    <t>Eggleton</t>
  </si>
  <si>
    <t>Dave</t>
  </si>
  <si>
    <t>Eldridge</t>
  </si>
  <si>
    <t>Ellis</t>
  </si>
  <si>
    <t>Engstrom</t>
  </si>
  <si>
    <t>Duncan</t>
  </si>
  <si>
    <t>Errington</t>
  </si>
  <si>
    <t>Jonathon</t>
  </si>
  <si>
    <t>Evans</t>
  </si>
  <si>
    <t>Neil</t>
  </si>
  <si>
    <t>Tracy</t>
  </si>
  <si>
    <t>Faglio</t>
  </si>
  <si>
    <t>Jakob</t>
  </si>
  <si>
    <t>Fairley</t>
  </si>
  <si>
    <t>Farmer</t>
  </si>
  <si>
    <t>Libby</t>
  </si>
  <si>
    <t>Farrell</t>
  </si>
  <si>
    <t>Faubel</t>
  </si>
  <si>
    <t>Faulkner</t>
  </si>
  <si>
    <t>Kelly</t>
  </si>
  <si>
    <t>Fellowes-Freeman</t>
  </si>
  <si>
    <t>Malcolm</t>
  </si>
  <si>
    <t>Felton</t>
  </si>
  <si>
    <t>Niki</t>
  </si>
  <si>
    <t>Field</t>
  </si>
  <si>
    <t>Foad</t>
  </si>
  <si>
    <t>Jay</t>
  </si>
  <si>
    <t>Forrest</t>
  </si>
  <si>
    <t>Foster</t>
  </si>
  <si>
    <t>Fourie</t>
  </si>
  <si>
    <t>Hayley</t>
  </si>
  <si>
    <t>Justin</t>
  </si>
  <si>
    <t>Fowles</t>
  </si>
  <si>
    <t>Kevin</t>
  </si>
  <si>
    <t>Fung</t>
  </si>
  <si>
    <t>Gabb</t>
  </si>
  <si>
    <t>Steven</t>
  </si>
  <si>
    <t>George</t>
  </si>
  <si>
    <t>Gibbons</t>
  </si>
  <si>
    <t>Gary</t>
  </si>
  <si>
    <t>Gilder</t>
  </si>
  <si>
    <t>Denise</t>
  </si>
  <si>
    <t>Gladstone</t>
  </si>
  <si>
    <t>Fransesca</t>
  </si>
  <si>
    <t>Goldsmith</t>
  </si>
  <si>
    <t>Gower</t>
  </si>
  <si>
    <t>Lisa</t>
  </si>
  <si>
    <t>Graham</t>
  </si>
  <si>
    <t>Graves</t>
  </si>
  <si>
    <t>Green</t>
  </si>
  <si>
    <t>Greet</t>
  </si>
  <si>
    <t>Gregory</t>
  </si>
  <si>
    <t>Andrea</t>
  </si>
  <si>
    <t>Griffiths</t>
  </si>
  <si>
    <t>Jenny</t>
  </si>
  <si>
    <t>Grove</t>
  </si>
  <si>
    <t>Groves</t>
  </si>
  <si>
    <t>Elizabeth</t>
  </si>
  <si>
    <t>Gwyn Griffiths</t>
  </si>
  <si>
    <t>Hall</t>
  </si>
  <si>
    <t>Kendra</t>
  </si>
  <si>
    <t>Handford</t>
  </si>
  <si>
    <t>Hannan</t>
  </si>
  <si>
    <t>Hardy</t>
  </si>
  <si>
    <t>Harman</t>
  </si>
  <si>
    <t>Stephen</t>
  </si>
  <si>
    <t>Harris</t>
  </si>
  <si>
    <t>Nichola</t>
  </si>
  <si>
    <t>Hart</t>
  </si>
  <si>
    <t>Joanne</t>
  </si>
  <si>
    <t>Hassett</t>
  </si>
  <si>
    <t>Lena</t>
  </si>
  <si>
    <t>Hayward</t>
  </si>
  <si>
    <t>Dominic</t>
  </si>
  <si>
    <t>Hemmi</t>
  </si>
  <si>
    <t>Vanessa</t>
  </si>
  <si>
    <t>Herbert</t>
  </si>
  <si>
    <t>Higgins</t>
  </si>
  <si>
    <t>Hill</t>
  </si>
  <si>
    <t>Russell</t>
  </si>
  <si>
    <t>Hillman</t>
  </si>
  <si>
    <t>Hindley</t>
  </si>
  <si>
    <t>Hine</t>
  </si>
  <si>
    <t>Hipwell</t>
  </si>
  <si>
    <t>Joshua</t>
  </si>
  <si>
    <t>Hiscox</t>
  </si>
  <si>
    <t>Lillian</t>
  </si>
  <si>
    <t>Hobbs</t>
  </si>
  <si>
    <t>Fiona</t>
  </si>
  <si>
    <t>Hockin</t>
  </si>
  <si>
    <t>Lorayne</t>
  </si>
  <si>
    <t>Hodson</t>
  </si>
  <si>
    <t>Kirsty</t>
  </si>
  <si>
    <t>Holland</t>
  </si>
  <si>
    <t>Hoogstraten</t>
  </si>
  <si>
    <t>Jack</t>
  </si>
  <si>
    <t>Hope</t>
  </si>
  <si>
    <t>David</t>
  </si>
  <si>
    <t>Hough</t>
  </si>
  <si>
    <t>Hughes</t>
  </si>
  <si>
    <t>Hughes-Williams</t>
  </si>
  <si>
    <t>Glenn</t>
  </si>
  <si>
    <t>Hull</t>
  </si>
  <si>
    <t>Keith</t>
  </si>
  <si>
    <t>Hurtado</t>
  </si>
  <si>
    <t>Ana</t>
  </si>
  <si>
    <t>Ifill</t>
  </si>
  <si>
    <t>Alice</t>
  </si>
  <si>
    <t>Inman</t>
  </si>
  <si>
    <t>Emma</t>
  </si>
  <si>
    <t>Jackson</t>
  </si>
  <si>
    <t>Nigel</t>
  </si>
  <si>
    <t>Sharon</t>
  </si>
  <si>
    <t>Johansen</t>
  </si>
  <si>
    <t>Rasmus</t>
  </si>
  <si>
    <t>Johns</t>
  </si>
  <si>
    <t>Danny</t>
  </si>
  <si>
    <t>Johnson</t>
  </si>
  <si>
    <t>Lee</t>
  </si>
  <si>
    <t>Jonczyk</t>
  </si>
  <si>
    <t>Jones</t>
  </si>
  <si>
    <t>Adrian</t>
  </si>
  <si>
    <t>Chris</t>
  </si>
  <si>
    <t>Martin</t>
  </si>
  <si>
    <t>Jury</t>
  </si>
  <si>
    <t>Kacprzak</t>
  </si>
  <si>
    <t>Keefe</t>
  </si>
  <si>
    <t>Kemp</t>
  </si>
  <si>
    <t>Kent</t>
  </si>
  <si>
    <t>Keogh</t>
  </si>
  <si>
    <t>Catherine</t>
  </si>
  <si>
    <t>Kiernan</t>
  </si>
  <si>
    <t>Kilmartin</t>
  </si>
  <si>
    <t>King</t>
  </si>
  <si>
    <t>Stacey</t>
  </si>
  <si>
    <t>Kinloch</t>
  </si>
  <si>
    <t>Stacy</t>
  </si>
  <si>
    <t>Knight</t>
  </si>
  <si>
    <t>Eleanor</t>
  </si>
  <si>
    <t>Laffin</t>
  </si>
  <si>
    <t>Marie</t>
  </si>
  <si>
    <t>Langridge</t>
  </si>
  <si>
    <t>Debra</t>
  </si>
  <si>
    <t>Latham</t>
  </si>
  <si>
    <t>Le Cornu</t>
  </si>
  <si>
    <t>Andre</t>
  </si>
  <si>
    <t>Leishman</t>
  </si>
  <si>
    <t>Lewis</t>
  </si>
  <si>
    <t>Liddiard</t>
  </si>
  <si>
    <t>Liristis</t>
  </si>
  <si>
    <t>lister</t>
  </si>
  <si>
    <t>Robyn</t>
  </si>
  <si>
    <t>Lomas</t>
  </si>
  <si>
    <t>Lowe</t>
  </si>
  <si>
    <t>Luscombe</t>
  </si>
  <si>
    <t>0000-00-00</t>
  </si>
  <si>
    <t>MacDonald</t>
  </si>
  <si>
    <t>Maisey</t>
  </si>
  <si>
    <t>Mansell</t>
  </si>
  <si>
    <t>Natasha</t>
  </si>
  <si>
    <t>Marlin</t>
  </si>
  <si>
    <t>Scott</t>
  </si>
  <si>
    <t>Marshall</t>
  </si>
  <si>
    <t>Martin-Dye</t>
  </si>
  <si>
    <t>Ben</t>
  </si>
  <si>
    <t>Matthews</t>
  </si>
  <si>
    <t>Alison</t>
  </si>
  <si>
    <t>May</t>
  </si>
  <si>
    <t>McBain</t>
  </si>
  <si>
    <t>Bradley</t>
  </si>
  <si>
    <t>McBride</t>
  </si>
  <si>
    <t>Clifford</t>
  </si>
  <si>
    <t>Mearman</t>
  </si>
  <si>
    <t>Susan</t>
  </si>
  <si>
    <t>Mehrotra</t>
  </si>
  <si>
    <t>Himanshu</t>
  </si>
  <si>
    <t>Miller</t>
  </si>
  <si>
    <t>Mills</t>
  </si>
  <si>
    <t>Milne</t>
  </si>
  <si>
    <t>Alex</t>
  </si>
  <si>
    <t>Mogridge</t>
  </si>
  <si>
    <t>Moore</t>
  </si>
  <si>
    <t>Mowatt</t>
  </si>
  <si>
    <t>Sinead</t>
  </si>
  <si>
    <t>Mulholland</t>
  </si>
  <si>
    <t>Katherine</t>
  </si>
  <si>
    <t>Mumford</t>
  </si>
  <si>
    <t>Munday</t>
  </si>
  <si>
    <t>Mycroft</t>
  </si>
  <si>
    <t>Ann</t>
  </si>
  <si>
    <t>Nathoo</t>
  </si>
  <si>
    <t>Imran</t>
  </si>
  <si>
    <t>Newnham</t>
  </si>
  <si>
    <t>Nicholson</t>
  </si>
  <si>
    <t>Cristina</t>
  </si>
  <si>
    <t>Nie</t>
  </si>
  <si>
    <t>Christie</t>
  </si>
  <si>
    <t>Nock</t>
  </si>
  <si>
    <t>Andy</t>
  </si>
  <si>
    <t>O'Grady</t>
  </si>
  <si>
    <t>Oakley</t>
  </si>
  <si>
    <t>Owen</t>
  </si>
  <si>
    <t>Carl</t>
  </si>
  <si>
    <t>Papps</t>
  </si>
  <si>
    <t>Parker</t>
  </si>
  <si>
    <t>Parrett</t>
  </si>
  <si>
    <t>Michele</t>
  </si>
  <si>
    <t>Parry</t>
  </si>
  <si>
    <t>Partridge</t>
  </si>
  <si>
    <t>Kate</t>
  </si>
  <si>
    <t>Peace</t>
  </si>
  <si>
    <t>Pearce</t>
  </si>
  <si>
    <t>Austin</t>
  </si>
  <si>
    <t>Pedley</t>
  </si>
  <si>
    <t>Rob</t>
  </si>
  <si>
    <t>Penfold</t>
  </si>
  <si>
    <t>Jade</t>
  </si>
  <si>
    <t>Perrett</t>
  </si>
  <si>
    <t>Perrior</t>
  </si>
  <si>
    <t>Phillips</t>
  </si>
  <si>
    <t>Pitts</t>
  </si>
  <si>
    <t>Pleasants</t>
  </si>
  <si>
    <t>Plummer</t>
  </si>
  <si>
    <t>Poulain</t>
  </si>
  <si>
    <t>Bertrand</t>
  </si>
  <si>
    <t>Powell</t>
  </si>
  <si>
    <t>Ruth</t>
  </si>
  <si>
    <t>Price</t>
  </si>
  <si>
    <t>Pudner</t>
  </si>
  <si>
    <t>Punter</t>
  </si>
  <si>
    <t>Pye</t>
  </si>
  <si>
    <t>Quinn</t>
  </si>
  <si>
    <t>Raistrick</t>
  </si>
  <si>
    <t>Rayman</t>
  </si>
  <si>
    <t>Linda</t>
  </si>
  <si>
    <t>Readings</t>
  </si>
  <si>
    <t>Georgina</t>
  </si>
  <si>
    <t>Reilly</t>
  </si>
  <si>
    <t>Rhodes</t>
  </si>
  <si>
    <t>Roberts</t>
  </si>
  <si>
    <t>Anne</t>
  </si>
  <si>
    <t>Vikki</t>
  </si>
  <si>
    <t>Robertson</t>
  </si>
  <si>
    <t>Robinson</t>
  </si>
  <si>
    <t>Deena</t>
  </si>
  <si>
    <t>Julia</t>
  </si>
  <si>
    <t>Rosewell</t>
  </si>
  <si>
    <t>Sageot</t>
  </si>
  <si>
    <t>Olivia</t>
  </si>
  <si>
    <t>Sakamoto</t>
  </si>
  <si>
    <t>Ezio</t>
  </si>
  <si>
    <t>Sankey</t>
  </si>
  <si>
    <t>Danielle</t>
  </si>
  <si>
    <t>Scourlock</t>
  </si>
  <si>
    <t>Lynne</t>
  </si>
  <si>
    <t>Scriven</t>
  </si>
  <si>
    <t>Seaby</t>
  </si>
  <si>
    <t>See</t>
  </si>
  <si>
    <t>Chau</t>
  </si>
  <si>
    <t>Sefton</t>
  </si>
  <si>
    <t>Sheahan</t>
  </si>
  <si>
    <t>Sims</t>
  </si>
  <si>
    <t>Skelt</t>
  </si>
  <si>
    <t>Slaughter</t>
  </si>
  <si>
    <t>Patrick</t>
  </si>
  <si>
    <t>Smith</t>
  </si>
  <si>
    <t>Chloe</t>
  </si>
  <si>
    <t>Soor</t>
  </si>
  <si>
    <t>Harvinder</t>
  </si>
  <si>
    <t>Spratley</t>
  </si>
  <si>
    <t>Squires</t>
  </si>
  <si>
    <t>Stafford</t>
  </si>
  <si>
    <t>Stapley</t>
  </si>
  <si>
    <t>Henry</t>
  </si>
  <si>
    <t>Stavolone</t>
  </si>
  <si>
    <t>Carlo</t>
  </si>
  <si>
    <t>Stock</t>
  </si>
  <si>
    <t>Stockdale</t>
  </si>
  <si>
    <t>Rachel</t>
  </si>
  <si>
    <t>Street</t>
  </si>
  <si>
    <t>Sturges</t>
  </si>
  <si>
    <t>Kelsey</t>
  </si>
  <si>
    <t>Sturley</t>
  </si>
  <si>
    <t>Swann</t>
  </si>
  <si>
    <t>Sweetman</t>
  </si>
  <si>
    <t>Nick</t>
  </si>
  <si>
    <t>Tabb</t>
  </si>
  <si>
    <t>Alexandra</t>
  </si>
  <si>
    <t>Tanner</t>
  </si>
  <si>
    <t>Tansley</t>
  </si>
  <si>
    <t>Tate</t>
  </si>
  <si>
    <t>Taylor</t>
  </si>
  <si>
    <t>Thackray</t>
  </si>
  <si>
    <t>Thomas</t>
  </si>
  <si>
    <t>Thompson</t>
  </si>
  <si>
    <t>Martine</t>
  </si>
  <si>
    <t>Thorin</t>
  </si>
  <si>
    <t>Thorpe</t>
  </si>
  <si>
    <t>Angela</t>
  </si>
  <si>
    <t>Tierney</t>
  </si>
  <si>
    <t>Towell</t>
  </si>
  <si>
    <t>Trapani</t>
  </si>
  <si>
    <t>Antonino</t>
  </si>
  <si>
    <t>Truswell</t>
  </si>
  <si>
    <t>Turner</t>
  </si>
  <si>
    <t>Upton</t>
  </si>
  <si>
    <t>Pedro</t>
  </si>
  <si>
    <t>Vaal</t>
  </si>
  <si>
    <t>Amy</t>
  </si>
  <si>
    <t>Sally-Ann</t>
  </si>
  <si>
    <t>Venn</t>
  </si>
  <si>
    <t>Shane</t>
  </si>
  <si>
    <t>Wakeling</t>
  </si>
  <si>
    <t>Walker</t>
  </si>
  <si>
    <t>Charles</t>
  </si>
  <si>
    <t>Weaver</t>
  </si>
  <si>
    <t>Webb</t>
  </si>
  <si>
    <t>Denys</t>
  </si>
  <si>
    <t>Weeks</t>
  </si>
  <si>
    <t>Nicky</t>
  </si>
  <si>
    <t>Wells</t>
  </si>
  <si>
    <t>West</t>
  </si>
  <si>
    <t>Sophie</t>
  </si>
  <si>
    <t>Whelan</t>
  </si>
  <si>
    <t>Sarah</t>
  </si>
  <si>
    <t>Whyman</t>
  </si>
  <si>
    <t>Bob</t>
  </si>
  <si>
    <t>Wilkie</t>
  </si>
  <si>
    <t>Williams</t>
  </si>
  <si>
    <t>Willis</t>
  </si>
  <si>
    <t>Tina</t>
  </si>
  <si>
    <t>Wilson</t>
  </si>
  <si>
    <t>Winter</t>
  </si>
  <si>
    <t>Debbie</t>
  </si>
  <si>
    <t>Witherington</t>
  </si>
  <si>
    <t>Wood</t>
  </si>
  <si>
    <t>Gaynor</t>
  </si>
  <si>
    <t>Woodbridge</t>
  </si>
  <si>
    <t>Woodgate</t>
  </si>
  <si>
    <t>Richard</t>
  </si>
  <si>
    <t>Woodman</t>
  </si>
  <si>
    <t>Worn</t>
  </si>
  <si>
    <t>Wright</t>
  </si>
  <si>
    <t>Young</t>
  </si>
  <si>
    <t>gender</t>
  </si>
  <si>
    <t>NAME</t>
  </si>
  <si>
    <t>Middle names</t>
  </si>
  <si>
    <t>William</t>
  </si>
  <si>
    <t>Joan</t>
  </si>
  <si>
    <t>Victor</t>
  </si>
  <si>
    <t>Gurmail</t>
  </si>
  <si>
    <t>(Gilly)</t>
  </si>
  <si>
    <t>Anita</t>
  </si>
  <si>
    <t>Jane</t>
  </si>
  <si>
    <t>Matthew</t>
  </si>
  <si>
    <t>Morris</t>
  </si>
  <si>
    <t>Annabelle</t>
  </si>
  <si>
    <t>Edwin</t>
  </si>
  <si>
    <t>Sian</t>
  </si>
  <si>
    <t>Leigh</t>
  </si>
  <si>
    <t>Jeffrey</t>
  </si>
  <si>
    <t>Arthur</t>
  </si>
  <si>
    <t>Ronald</t>
  </si>
  <si>
    <t>Kenneth</t>
  </si>
  <si>
    <t>Ian</t>
  </si>
  <si>
    <t>Melvin</t>
  </si>
  <si>
    <t>Gordon</t>
  </si>
  <si>
    <t>Nicolaas</t>
  </si>
  <si>
    <t>Nicholas</t>
  </si>
  <si>
    <t>Rebecca</t>
  </si>
  <si>
    <t>Jayne</t>
  </si>
  <si>
    <t>June</t>
  </si>
  <si>
    <t>Anthony</t>
  </si>
  <si>
    <t>Julian</t>
  </si>
  <si>
    <t>Tania</t>
  </si>
  <si>
    <t>Michelle</t>
  </si>
  <si>
    <t>Gail</t>
  </si>
  <si>
    <t>Lorraine</t>
  </si>
  <si>
    <t>Valentine</t>
  </si>
  <si>
    <t>Jeremy</t>
  </si>
  <si>
    <t>Sara</t>
  </si>
  <si>
    <t>Gene</t>
  </si>
  <si>
    <t>Daniel</t>
  </si>
  <si>
    <t>Christopher</t>
  </si>
  <si>
    <t>Carol</t>
  </si>
  <si>
    <t>Diesen</t>
  </si>
  <si>
    <t>Nathan</t>
  </si>
  <si>
    <t>Oliver</t>
  </si>
  <si>
    <t>Cindy</t>
  </si>
  <si>
    <t>Maisie</t>
  </si>
  <si>
    <t>Margaret</t>
  </si>
  <si>
    <t>Urszula</t>
  </si>
  <si>
    <t>Marta</t>
  </si>
  <si>
    <t>Joe</t>
  </si>
  <si>
    <t>Jean</t>
  </si>
  <si>
    <t>Sally</t>
  </si>
  <si>
    <t>Claire</t>
  </si>
  <si>
    <t>Colin</t>
  </si>
  <si>
    <t>Maria</t>
  </si>
  <si>
    <t>Terese</t>
  </si>
  <si>
    <t>Christina</t>
  </si>
  <si>
    <t>Norman</t>
  </si>
  <si>
    <t>Victoria</t>
  </si>
  <si>
    <t>Clair</t>
  </si>
  <si>
    <t>RG</t>
  </si>
  <si>
    <t>Wendy</t>
  </si>
  <si>
    <t>Laura</t>
  </si>
  <si>
    <t>Karen</t>
  </si>
  <si>
    <t>Johnny</t>
  </si>
  <si>
    <t>Derek</t>
  </si>
  <si>
    <t>Ethel</t>
  </si>
  <si>
    <t>Clive</t>
  </si>
  <si>
    <t>Bradford</t>
  </si>
  <si>
    <t>Elesa</t>
  </si>
  <si>
    <t>Sonya</t>
  </si>
  <si>
    <t>Carole</t>
  </si>
  <si>
    <t>Roy</t>
  </si>
  <si>
    <t>Langdale</t>
  </si>
  <si>
    <t>Rowan</t>
  </si>
  <si>
    <t>Caroline</t>
  </si>
  <si>
    <t>TEXT TO COLUMNS TO SPLIT OUT MIDDLE NAMES</t>
  </si>
  <si>
    <t>MEMBERSHIP DOWNLOAD</t>
  </si>
  <si>
    <t>age at 1 April</t>
  </si>
  <si>
    <t>category</t>
  </si>
  <si>
    <t>age</t>
  </si>
  <si>
    <t xml:space="preserve">Senior (under 40), age 40-50, age 50-60 and age 60+. </t>
  </si>
  <si>
    <t>V60+</t>
  </si>
  <si>
    <t>cat</t>
  </si>
  <si>
    <t>MV60+</t>
  </si>
  <si>
    <t>Paul Herbert</t>
  </si>
  <si>
    <t>Joe Keefe</t>
  </si>
  <si>
    <t>Scott Marlin</t>
  </si>
  <si>
    <t>Adam Banks</t>
  </si>
  <si>
    <t>Danny Johns</t>
  </si>
  <si>
    <t>John Stafford</t>
  </si>
  <si>
    <t>Karen Seaby</t>
  </si>
  <si>
    <t>Robert Walker</t>
  </si>
  <si>
    <t>Michael Hobbs</t>
  </si>
  <si>
    <t>Stephen Harman</t>
  </si>
  <si>
    <t>Andrew Scott</t>
  </si>
  <si>
    <t>Joanne Hobbs</t>
  </si>
  <si>
    <t>Alexandra Perrior</t>
  </si>
  <si>
    <t>check</t>
  </si>
  <si>
    <t>Christopher Meadows</t>
  </si>
  <si>
    <t>Barry Hiller</t>
  </si>
  <si>
    <t>Joanne Dickey</t>
  </si>
  <si>
    <t>Claire Lytton</t>
  </si>
  <si>
    <t>Sean Jones</t>
  </si>
  <si>
    <t>Sophia Scott</t>
  </si>
  <si>
    <t>Vanessa Burrell</t>
  </si>
  <si>
    <t>Andrea Winks</t>
  </si>
  <si>
    <t>Ivonne Khambatta</t>
  </si>
  <si>
    <t>Colin Latham</t>
  </si>
  <si>
    <t>FSEN</t>
  </si>
  <si>
    <t>Ruth Babalola</t>
  </si>
  <si>
    <t>Andrew Pitts</t>
  </si>
  <si>
    <t>Martine Thompson</t>
  </si>
  <si>
    <t>new?</t>
  </si>
  <si>
    <t>John Burnett</t>
  </si>
  <si>
    <t>Kevin Harkus</t>
  </si>
  <si>
    <t>Leigh Armstrong</t>
  </si>
  <si>
    <t>Gary Sheahan</t>
  </si>
  <si>
    <t>Kerry Cox</t>
  </si>
  <si>
    <t>Carol Brombley</t>
  </si>
  <si>
    <t>Joanne Hart</t>
  </si>
  <si>
    <t>Alan Faubel</t>
  </si>
  <si>
    <t>Anscomb</t>
  </si>
  <si>
    <t>Armstrong</t>
  </si>
  <si>
    <t>Atkins</t>
  </si>
  <si>
    <t>Babalola</t>
  </si>
  <si>
    <t>Barnes</t>
  </si>
  <si>
    <t>Batchelor</t>
  </si>
  <si>
    <t>Battson</t>
  </si>
  <si>
    <t>Tansy</t>
  </si>
  <si>
    <t>Bayliss</t>
  </si>
  <si>
    <t>Paige</t>
  </si>
  <si>
    <t>Bennett</t>
  </si>
  <si>
    <t>Bignold</t>
  </si>
  <si>
    <t>Bint</t>
  </si>
  <si>
    <t>Hannah</t>
  </si>
  <si>
    <t>Brombley</t>
  </si>
  <si>
    <t>Burrell</t>
  </si>
  <si>
    <t>Byrd</t>
  </si>
  <si>
    <t>Caiger</t>
  </si>
  <si>
    <t>Dean</t>
  </si>
  <si>
    <t>Calton</t>
  </si>
  <si>
    <t>Chater-Lea</t>
  </si>
  <si>
    <t>Clarke</t>
  </si>
  <si>
    <t>Liz</t>
  </si>
  <si>
    <t>Odette</t>
  </si>
  <si>
    <t>Connaire</t>
  </si>
  <si>
    <t>Coombs</t>
  </si>
  <si>
    <t>Cosham</t>
  </si>
  <si>
    <t>Coulthard</t>
  </si>
  <si>
    <t>Daly</t>
  </si>
  <si>
    <t>Vaughan</t>
  </si>
  <si>
    <t>Dax</t>
  </si>
  <si>
    <t>Deacon</t>
  </si>
  <si>
    <t>Dickey</t>
  </si>
  <si>
    <t>Dodd</t>
  </si>
  <si>
    <t>Dover</t>
  </si>
  <si>
    <t>Draper</t>
  </si>
  <si>
    <t>Darren</t>
  </si>
  <si>
    <t>Farr</t>
  </si>
  <si>
    <t>Fincham</t>
  </si>
  <si>
    <t>Firth</t>
  </si>
  <si>
    <t>Charlotte</t>
  </si>
  <si>
    <t>Foston</t>
  </si>
  <si>
    <t>Franklin</t>
  </si>
  <si>
    <t>Gadd</t>
  </si>
  <si>
    <t>Gardner</t>
  </si>
  <si>
    <t>Kayleigh</t>
  </si>
  <si>
    <t>Gibson</t>
  </si>
  <si>
    <t>Gillott</t>
  </si>
  <si>
    <t>Gladwell</t>
  </si>
  <si>
    <t>Polly</t>
  </si>
  <si>
    <t>Gonzalez Manso</t>
  </si>
  <si>
    <t>Diego</t>
  </si>
  <si>
    <t>Gosling</t>
  </si>
  <si>
    <t>Ellie</t>
  </si>
  <si>
    <t>Greenwood</t>
  </si>
  <si>
    <t>Hambleton</t>
  </si>
  <si>
    <t>Hammond</t>
  </si>
  <si>
    <t>Harkus</t>
  </si>
  <si>
    <t>Hayes</t>
  </si>
  <si>
    <t>Hiller</t>
  </si>
  <si>
    <t>Sasha</t>
  </si>
  <si>
    <t>Hooper</t>
  </si>
  <si>
    <t>Horstead-Mapepa</t>
  </si>
  <si>
    <t>Terrance</t>
  </si>
  <si>
    <t>Howlett</t>
  </si>
  <si>
    <t>Hudson</t>
  </si>
  <si>
    <t>Hurden</t>
  </si>
  <si>
    <t>Deirdre</t>
  </si>
  <si>
    <t>Iyer</t>
  </si>
  <si>
    <t>Arun</t>
  </si>
  <si>
    <t>Siobhan</t>
  </si>
  <si>
    <t>Janeba</t>
  </si>
  <si>
    <t>Jeffries</t>
  </si>
  <si>
    <t>Jerome</t>
  </si>
  <si>
    <t>Joy</t>
  </si>
  <si>
    <t>Sean</t>
  </si>
  <si>
    <t>Kennedy</t>
  </si>
  <si>
    <t>Kevern</t>
  </si>
  <si>
    <t>Khambatta</t>
  </si>
  <si>
    <t>Ivonne</t>
  </si>
  <si>
    <t>Laid</t>
  </si>
  <si>
    <t>Jen</t>
  </si>
  <si>
    <t>Lake</t>
  </si>
  <si>
    <t>Vlatka</t>
  </si>
  <si>
    <t>Vicki</t>
  </si>
  <si>
    <t>Lytton</t>
  </si>
  <si>
    <t>McLaughlin</t>
  </si>
  <si>
    <t>Mead</t>
  </si>
  <si>
    <t>Katy</t>
  </si>
  <si>
    <t>Meadows</t>
  </si>
  <si>
    <t>Kirsten</t>
  </si>
  <si>
    <t>Moyna</t>
  </si>
  <si>
    <t>Minnett</t>
  </si>
  <si>
    <t>Misselbrook</t>
  </si>
  <si>
    <t>Morgan</t>
  </si>
  <si>
    <t>Morrison</t>
  </si>
  <si>
    <t>Andi</t>
  </si>
  <si>
    <t>Murray</t>
  </si>
  <si>
    <t>Nebbett</t>
  </si>
  <si>
    <t>Gayle</t>
  </si>
  <si>
    <t>Nubeebuckus</t>
  </si>
  <si>
    <t>O'Brien</t>
  </si>
  <si>
    <t>Holly</t>
  </si>
  <si>
    <t>O'Shaughnessy</t>
  </si>
  <si>
    <t>Cathy</t>
  </si>
  <si>
    <t>Paddock</t>
  </si>
  <si>
    <t>Nikki</t>
  </si>
  <si>
    <t>Palfrey-Evans</t>
  </si>
  <si>
    <t>Parsons</t>
  </si>
  <si>
    <t>Phiri</t>
  </si>
  <si>
    <t>Pitt</t>
  </si>
  <si>
    <t>Plaw</t>
  </si>
  <si>
    <t>Poll</t>
  </si>
  <si>
    <t>Bruce</t>
  </si>
  <si>
    <t>Vicky</t>
  </si>
  <si>
    <t>Pope</t>
  </si>
  <si>
    <t>Popoola</t>
  </si>
  <si>
    <t>Dolapo</t>
  </si>
  <si>
    <t>Randall</t>
  </si>
  <si>
    <t>Rayner</t>
  </si>
  <si>
    <t>Richardson</t>
  </si>
  <si>
    <t>Ritchie</t>
  </si>
  <si>
    <t>Alastair</t>
  </si>
  <si>
    <t>Roach</t>
  </si>
  <si>
    <t>Simone</t>
  </si>
  <si>
    <t>Rook</t>
  </si>
  <si>
    <t>Sawicka</t>
  </si>
  <si>
    <t>Kaisa</t>
  </si>
  <si>
    <t>Sophia</t>
  </si>
  <si>
    <t>Sharp</t>
  </si>
  <si>
    <t>Thorn</t>
  </si>
  <si>
    <t>Joanna</t>
  </si>
  <si>
    <t>Thrower</t>
  </si>
  <si>
    <t>Amanda</t>
  </si>
  <si>
    <t>Todman</t>
  </si>
  <si>
    <t>Tott</t>
  </si>
  <si>
    <t>Waistell</t>
  </si>
  <si>
    <t>Walkerdine</t>
  </si>
  <si>
    <t>Ward</t>
  </si>
  <si>
    <t>Watkins</t>
  </si>
  <si>
    <t>Gillian</t>
  </si>
  <si>
    <t>Watts</t>
  </si>
  <si>
    <t>Courtney</t>
  </si>
  <si>
    <t>Willcox</t>
  </si>
  <si>
    <t>Winks</t>
  </si>
  <si>
    <t>Winning</t>
  </si>
  <si>
    <t>Glen</t>
  </si>
  <si>
    <t>Ezio Sakamoto</t>
  </si>
  <si>
    <t>Urszula Howlett</t>
  </si>
  <si>
    <t>Amanda Thrower</t>
  </si>
  <si>
    <t>Jamie Hayes</t>
  </si>
  <si>
    <t>Richard Jerome</t>
  </si>
  <si>
    <t>Jason Nubeebuckus</t>
  </si>
  <si>
    <t>Nichola Harris</t>
  </si>
  <si>
    <t>Craig</t>
  </si>
  <si>
    <t>Kirstie</t>
  </si>
  <si>
    <t>Laureen</t>
  </si>
  <si>
    <t>Kerry</t>
  </si>
  <si>
    <t>(Katie)</t>
  </si>
  <si>
    <t>Adelle</t>
  </si>
  <si>
    <t>Amelia</t>
  </si>
  <si>
    <t>Gavin</t>
  </si>
  <si>
    <t>Leeann</t>
  </si>
  <si>
    <t>Irene</t>
  </si>
  <si>
    <t>Jason</t>
  </si>
  <si>
    <t>Cecilia</t>
  </si>
  <si>
    <t>Nkandu</t>
  </si>
  <si>
    <t>Eugenia</t>
  </si>
  <si>
    <t>Phoebe</t>
  </si>
  <si>
    <t>Suzannah</t>
  </si>
  <si>
    <t>Spencer</t>
  </si>
  <si>
    <t>Yvonne</t>
  </si>
  <si>
    <t>Francis</t>
  </si>
  <si>
    <t>Christine</t>
  </si>
  <si>
    <t>Melissa</t>
  </si>
  <si>
    <t>x</t>
  </si>
  <si>
    <t>best 5k</t>
  </si>
  <si>
    <t>best  10k</t>
  </si>
  <si>
    <t>best 10 mile</t>
  </si>
  <si>
    <t>Row Labels</t>
  </si>
  <si>
    <t>Sum of best 5k</t>
  </si>
  <si>
    <t>Sum of best  10k</t>
  </si>
  <si>
    <t>Sum of best 10 mile</t>
  </si>
  <si>
    <t>Sum of POINTS</t>
  </si>
  <si>
    <t>Adam Roberts</t>
  </si>
  <si>
    <t>Neil Kevern</t>
  </si>
  <si>
    <t>Dave Perrett</t>
  </si>
  <si>
    <t>Matthew Gardner</t>
  </si>
  <si>
    <t>Simon Brown</t>
  </si>
  <si>
    <t>Nigel Jackson</t>
  </si>
  <si>
    <t>Razvan Draghici</t>
  </si>
  <si>
    <t>Peter Tott</t>
  </si>
  <si>
    <t>Cecilia Phiri</t>
  </si>
  <si>
    <t>Melvin Crutchley</t>
  </si>
  <si>
    <t>best HM</t>
  </si>
  <si>
    <t>Sum of best HM</t>
  </si>
  <si>
    <t>MV40</t>
  </si>
  <si>
    <t>FV40</t>
  </si>
  <si>
    <t>FV50</t>
  </si>
  <si>
    <t>FV60+</t>
  </si>
  <si>
    <t>MV50</t>
  </si>
  <si>
    <t>MSEN</t>
  </si>
  <si>
    <t>Men</t>
  </si>
  <si>
    <t>Age graded standings</t>
  </si>
  <si>
    <t>F Overall</t>
  </si>
  <si>
    <t>M Overall</t>
  </si>
  <si>
    <t>FV60</t>
  </si>
  <si>
    <t>MV60</t>
  </si>
  <si>
    <t>*N/a because the overall leader is currently in this category</t>
  </si>
  <si>
    <t>There is only one award per age category</t>
  </si>
  <si>
    <t>HM</t>
  </si>
  <si>
    <t>**N/a because no participants in this category</t>
  </si>
  <si>
    <t>Patrick Slaughter</t>
  </si>
  <si>
    <t>James Gladwell</t>
  </si>
  <si>
    <t>Nicola Franklin</t>
  </si>
  <si>
    <t>Naomi Minnett</t>
  </si>
  <si>
    <t>Moyna Miller</t>
  </si>
  <si>
    <t>Danielle Miller</t>
  </si>
  <si>
    <t>Flint</t>
  </si>
  <si>
    <t>Dawn</t>
  </si>
  <si>
    <t>Denise Robertson</t>
  </si>
  <si>
    <t>Sian McBride</t>
  </si>
  <si>
    <t>Mcbride</t>
  </si>
  <si>
    <t>Michelle Rowland</t>
  </si>
  <si>
    <t>Paul Emery</t>
  </si>
  <si>
    <t>Sarah Austin</t>
  </si>
  <si>
    <t>Female</t>
  </si>
  <si>
    <t>Robert Yorke-Goldney</t>
  </si>
  <si>
    <t>Phil Rayner</t>
  </si>
  <si>
    <t>Alexandra Perrett</t>
  </si>
  <si>
    <t>Simon Connolly</t>
  </si>
  <si>
    <t>Vlatka Lake</t>
  </si>
  <si>
    <t>Rowland</t>
  </si>
  <si>
    <t>Emery</t>
  </si>
  <si>
    <t>Yorke-Goldney</t>
  </si>
  <si>
    <t>Connolly</t>
  </si>
  <si>
    <t>Harriet</t>
  </si>
  <si>
    <t>Borham</t>
  </si>
  <si>
    <t>Machado</t>
  </si>
  <si>
    <t>Claudia</t>
  </si>
  <si>
    <t>Hewlins</t>
  </si>
  <si>
    <t>Sinclair</t>
  </si>
  <si>
    <t>Keeley-Anne</t>
  </si>
  <si>
    <t>Overall</t>
  </si>
  <si>
    <t>Sam 5k</t>
  </si>
  <si>
    <t>Dinton 5k</t>
  </si>
  <si>
    <t>Shinfield 10k</t>
  </si>
  <si>
    <t>Yatley 10k</t>
  </si>
  <si>
    <t>Wokingham 10k</t>
  </si>
  <si>
    <t>Maidenhead 10</t>
  </si>
  <si>
    <t>Bramley 10</t>
  </si>
  <si>
    <t>Bracknell Half</t>
  </si>
  <si>
    <t>Maidenhead Half</t>
  </si>
  <si>
    <t>Inigo Ugarte Agesta</t>
  </si>
  <si>
    <t>Hannah Whiting</t>
  </si>
  <si>
    <t>Henny Keppel</t>
  </si>
  <si>
    <t>Rebecca Cairns</t>
  </si>
  <si>
    <t>Peter Brombley</t>
  </si>
  <si>
    <t>Anna Tait</t>
  </si>
  <si>
    <t>Cathy Whittington</t>
  </si>
  <si>
    <t>Paul Newbury</t>
  </si>
  <si>
    <t>Robert Pottinger</t>
  </si>
  <si>
    <t>Ceinwen Ridout</t>
  </si>
  <si>
    <t>Michelle Mulenje</t>
  </si>
  <si>
    <t>Indu Smith</t>
  </si>
  <si>
    <t>David Price</t>
  </si>
  <si>
    <t>Sarah Todman</t>
  </si>
  <si>
    <t>Ashleigh Newbury</t>
  </si>
  <si>
    <t>Sharon Harman</t>
  </si>
  <si>
    <t>Kevin Mitchell</t>
  </si>
  <si>
    <t>Mike Sankey</t>
  </si>
  <si>
    <t>Nicola Kelly</t>
  </si>
  <si>
    <t>Natasha Palfrey-Evans</t>
  </si>
  <si>
    <t>Joanne Marston</t>
  </si>
  <si>
    <t>Race</t>
  </si>
  <si>
    <t>Distance</t>
  </si>
  <si>
    <t>10M</t>
  </si>
  <si>
    <t>Half</t>
  </si>
  <si>
    <t>Ottewill</t>
  </si>
  <si>
    <t>Tait</t>
  </si>
  <si>
    <t>Newbury</t>
  </si>
  <si>
    <t>Whittington</t>
  </si>
  <si>
    <t>Ridout</t>
  </si>
  <si>
    <t>Pinder</t>
  </si>
  <si>
    <t>Gow</t>
  </si>
  <si>
    <t>Whiting</t>
  </si>
  <si>
    <t>Keppel</t>
  </si>
  <si>
    <t>Ugarte Agesta</t>
  </si>
  <si>
    <t>Peters</t>
  </si>
  <si>
    <t>Mulenje</t>
  </si>
  <si>
    <t>Cairns</t>
  </si>
  <si>
    <t>Pottinger</t>
  </si>
  <si>
    <t>Carter</t>
  </si>
  <si>
    <t>Powter</t>
  </si>
  <si>
    <t>Mitchell</t>
  </si>
  <si>
    <t>Marston</t>
  </si>
  <si>
    <t>Anna</t>
  </si>
  <si>
    <t>Ashleigh</t>
  </si>
  <si>
    <t>Ceinwen</t>
  </si>
  <si>
    <t>Emily</t>
  </si>
  <si>
    <t>Henny</t>
  </si>
  <si>
    <t>Indu</t>
  </si>
  <si>
    <t>Inigo</t>
  </si>
  <si>
    <t>Matt</t>
  </si>
  <si>
    <t>SM</t>
  </si>
  <si>
    <t>George MacDonald</t>
  </si>
  <si>
    <t>Michelle Keefe</t>
  </si>
  <si>
    <t>Helen Manchester</t>
  </si>
  <si>
    <t>Julie McLaughlin</t>
  </si>
  <si>
    <t>VM40</t>
  </si>
  <si>
    <t>Bradley McBain</t>
  </si>
  <si>
    <t>VM50</t>
  </si>
  <si>
    <t>Doug Brady</t>
  </si>
  <si>
    <t>VM60</t>
  </si>
  <si>
    <t>Steven Gabb</t>
  </si>
  <si>
    <t>Gwendoline Campbell</t>
  </si>
  <si>
    <t>Rebecca Adams</t>
  </si>
  <si>
    <t>Catherine Dover</t>
  </si>
  <si>
    <t>Joanne Stubbings</t>
  </si>
  <si>
    <t>Stracey Brookman</t>
  </si>
  <si>
    <t>Claire Ford</t>
  </si>
  <si>
    <t>Maria Carraro</t>
  </si>
  <si>
    <t>Louise Parsons</t>
  </si>
  <si>
    <t>MALE SEN</t>
  </si>
  <si>
    <t>FEMALE SEN</t>
  </si>
  <si>
    <t>MALE OVERALL</t>
  </si>
  <si>
    <t>FEMALE OVERALL</t>
  </si>
  <si>
    <t>MALE V40</t>
  </si>
  <si>
    <t>FEMALE V40</t>
  </si>
  <si>
    <t>MALE V50</t>
  </si>
  <si>
    <t>FEMALE V50</t>
  </si>
  <si>
    <t>MALE V60</t>
  </si>
  <si>
    <t>FEMALE V60</t>
  </si>
  <si>
    <t>+0 points</t>
  </si>
  <si>
    <t>Warner</t>
  </si>
  <si>
    <t>Gates</t>
  </si>
  <si>
    <t>Kilby</t>
  </si>
  <si>
    <t>Isley</t>
  </si>
  <si>
    <t>Manchester</t>
  </si>
  <si>
    <t>Brady</t>
  </si>
  <si>
    <t>Killick</t>
  </si>
  <si>
    <t>Forshaw</t>
  </si>
  <si>
    <t>Adams</t>
  </si>
  <si>
    <t>Farrow</t>
  </si>
  <si>
    <t>Stubbings</t>
  </si>
  <si>
    <t>Warrick</t>
  </si>
  <si>
    <t>Brookman</t>
  </si>
  <si>
    <t>Ford</t>
  </si>
  <si>
    <t>Carraro</t>
  </si>
  <si>
    <t>Rich</t>
  </si>
  <si>
    <t>Doug</t>
  </si>
  <si>
    <t>Rosealeen</t>
  </si>
  <si>
    <t>Luke</t>
  </si>
  <si>
    <t>Donna</t>
  </si>
  <si>
    <t>Gwendoline</t>
  </si>
  <si>
    <t>Stella</t>
  </si>
  <si>
    <t>Jennifer</t>
  </si>
  <si>
    <t>Stracey</t>
  </si>
  <si>
    <t>star 5</t>
  </si>
  <si>
    <t>star 7</t>
  </si>
  <si>
    <t>star 6</t>
  </si>
  <si>
    <t>star 3</t>
  </si>
  <si>
    <t>star 2</t>
  </si>
  <si>
    <t>star 1</t>
  </si>
  <si>
    <t>star 4</t>
  </si>
  <si>
    <t>Cindy Fincham</t>
  </si>
  <si>
    <t>party</t>
  </si>
  <si>
    <t>star 0</t>
  </si>
  <si>
    <t>Gaynor Murray</t>
  </si>
  <si>
    <t>MS</t>
  </si>
  <si>
    <t>star 8</t>
  </si>
  <si>
    <t>star 10</t>
  </si>
  <si>
    <t>Alex Milne</t>
  </si>
  <si>
    <t>Craig Calton</t>
  </si>
  <si>
    <t>Kayleigh Gardner</t>
  </si>
  <si>
    <t>FS</t>
  </si>
  <si>
    <t>Iles</t>
  </si>
  <si>
    <t>+50 points</t>
  </si>
  <si>
    <t>Shaun East</t>
  </si>
  <si>
    <t>Kate Cranford</t>
  </si>
  <si>
    <t>Jack Wataranan</t>
  </si>
  <si>
    <t>Louise Walton</t>
  </si>
  <si>
    <t>Lisa Herbert</t>
  </si>
  <si>
    <t>Shaun</t>
  </si>
  <si>
    <t>Riley</t>
  </si>
  <si>
    <t>Cranford</t>
  </si>
  <si>
    <t>Wataranan</t>
  </si>
  <si>
    <t>Walton</t>
  </si>
  <si>
    <t>Luke Thorn</t>
  </si>
  <si>
    <t>Tyler Harman</t>
  </si>
  <si>
    <t>Julie Fidler</t>
  </si>
  <si>
    <t>Sophie Blumenthal</t>
  </si>
  <si>
    <t>Sharpe</t>
  </si>
  <si>
    <t>Jeff</t>
  </si>
  <si>
    <t>Tyler</t>
  </si>
  <si>
    <t>Fidler</t>
  </si>
  <si>
    <t>Blumenthal</t>
  </si>
  <si>
    <t>James Thackray</t>
  </si>
  <si>
    <t>M40</t>
  </si>
  <si>
    <t>M50</t>
  </si>
  <si>
    <t>Jenni Jones</t>
  </si>
  <si>
    <t>F40</t>
  </si>
  <si>
    <t>Jo Jones</t>
  </si>
  <si>
    <t>Thomas Knight</t>
  </si>
  <si>
    <t>F50</t>
  </si>
  <si>
    <t>Jo</t>
  </si>
  <si>
    <t>jenni</t>
  </si>
  <si>
    <t>David Stockdale</t>
  </si>
  <si>
    <t>29th June 2019</t>
  </si>
  <si>
    <t>Sam Run *5km only*</t>
  </si>
  <si>
    <t>8th August 2019</t>
  </si>
  <si>
    <t>Dinton Summer Series Race 4 *5km only*</t>
  </si>
  <si>
    <t>September/October 2019</t>
  </si>
  <si>
    <t>Club Time Trials - more info to follow</t>
  </si>
  <si>
    <t>6th May 2019</t>
  </si>
  <si>
    <t>3rd July 2019</t>
  </si>
  <si>
    <t>Yateley 10k Race 2</t>
  </si>
  <si>
    <t>19th April 2019</t>
  </si>
  <si>
    <t>Maidenhead Easter 10</t>
  </si>
  <si>
    <t>7th July 2019</t>
  </si>
  <si>
    <t>New Forest 10</t>
  </si>
  <si>
    <t>12th May 2019</t>
  </si>
  <si>
    <t>Bracknell Half Marathon</t>
  </si>
  <si>
    <t>1st September 2019</t>
  </si>
  <si>
    <t>Maidenhead Half Marathon</t>
  </si>
  <si>
    <t>Wokingham Half Marathon</t>
  </si>
  <si>
    <t>NewForest 10</t>
  </si>
  <si>
    <t>wokingham Half</t>
  </si>
  <si>
    <t>*** may need to add 50 manually</t>
  </si>
  <si>
    <t>Gavin Mead</t>
  </si>
  <si>
    <t>Matthew Cox</t>
  </si>
  <si>
    <t>Olivia Sageot</t>
  </si>
  <si>
    <t>fiona Mitchell</t>
  </si>
  <si>
    <t>Hannah Dixon</t>
  </si>
  <si>
    <t>M60</t>
  </si>
  <si>
    <t>M70</t>
  </si>
  <si>
    <t>Lucy Higgins</t>
  </si>
  <si>
    <t>David Leahy</t>
  </si>
  <si>
    <t>1st Age Cat</t>
  </si>
  <si>
    <t>Olivier Salmon</t>
  </si>
  <si>
    <t>Lee Dougall</t>
  </si>
  <si>
    <t>Mark Williams</t>
  </si>
  <si>
    <t>Rich Butcher</t>
  </si>
  <si>
    <t>Ahmed Badawy</t>
  </si>
  <si>
    <t>Stephanie Dudman</t>
  </si>
  <si>
    <t>Laura Whittington</t>
  </si>
  <si>
    <t>Laura Rogg</t>
  </si>
  <si>
    <t>Simon Rogg</t>
  </si>
  <si>
    <t>Sophie Falkiner</t>
  </si>
  <si>
    <t>Alison Matthews</t>
  </si>
  <si>
    <t>Derek Smith</t>
  </si>
  <si>
    <t>ELizabeth Misselbrook</t>
  </si>
  <si>
    <t>Avril Acres</t>
  </si>
  <si>
    <t>Alan Phillips</t>
  </si>
  <si>
    <t>Antonino Trapani</t>
  </si>
  <si>
    <t>Tish Bhatnager</t>
  </si>
  <si>
    <t>Brian Skinner</t>
  </si>
  <si>
    <t>Kelly Faulkner</t>
  </si>
  <si>
    <t>Elizabeth Ford</t>
  </si>
  <si>
    <t>Jakob Faglio</t>
  </si>
  <si>
    <t>Ryan Teagle</t>
  </si>
  <si>
    <t>Andy Fordyce</t>
  </si>
  <si>
    <t>Mike Clarke</t>
  </si>
  <si>
    <t>David Blackburne</t>
  </si>
  <si>
    <t>Pacer</t>
  </si>
  <si>
    <t>Martin Pitt</t>
  </si>
  <si>
    <t>Patrick Byrnes</t>
  </si>
  <si>
    <t>Aaron Latimer</t>
  </si>
  <si>
    <t>Richard Woodgate</t>
  </si>
  <si>
    <t>Hayley Bond</t>
  </si>
  <si>
    <t>SL</t>
  </si>
  <si>
    <t>Sarah Holloway</t>
  </si>
  <si>
    <t>VL40</t>
  </si>
  <si>
    <t>L</t>
  </si>
  <si>
    <t>VL50</t>
  </si>
  <si>
    <t>Jessica Clapson</t>
  </si>
  <si>
    <t>Kelly Farley</t>
  </si>
  <si>
    <t>Sarah Clarke</t>
  </si>
  <si>
    <t>VL60</t>
  </si>
  <si>
    <t>Ntombi Ntamane</t>
  </si>
  <si>
    <t>Louise Berry</t>
  </si>
  <si>
    <t>Sarah Drew</t>
  </si>
  <si>
    <t>Joanne Knight</t>
  </si>
  <si>
    <t>Kirsten Ashman</t>
  </si>
  <si>
    <t>Beverley Collins</t>
  </si>
  <si>
    <t>matthew</t>
  </si>
  <si>
    <t>Leahy</t>
  </si>
  <si>
    <t>Salmon</t>
  </si>
  <si>
    <t>Dougall</t>
  </si>
  <si>
    <t>Butcher</t>
  </si>
  <si>
    <t>Badawy</t>
  </si>
  <si>
    <t>Ahmed</t>
  </si>
  <si>
    <t>Dudman</t>
  </si>
  <si>
    <t>stephanie</t>
  </si>
  <si>
    <t>Rogg</t>
  </si>
  <si>
    <t>Falkiner</t>
  </si>
  <si>
    <t>Acres</t>
  </si>
  <si>
    <t>Avril</t>
  </si>
  <si>
    <t>Bhatnager</t>
  </si>
  <si>
    <t>Tish</t>
  </si>
  <si>
    <t>Skinner</t>
  </si>
  <si>
    <t>Teagle</t>
  </si>
  <si>
    <t>Ryan</t>
  </si>
  <si>
    <t>Fordyce</t>
  </si>
  <si>
    <t>Blackburne</t>
  </si>
  <si>
    <t>Byrnes</t>
  </si>
  <si>
    <t>Latimer</t>
  </si>
  <si>
    <t>Bond</t>
  </si>
  <si>
    <t>Holloway</t>
  </si>
  <si>
    <t>Clapson</t>
  </si>
  <si>
    <t>Jessica</t>
  </si>
  <si>
    <t>Ntamane</t>
  </si>
  <si>
    <t>Ntombi</t>
  </si>
  <si>
    <t>Berry</t>
  </si>
  <si>
    <t>Drew</t>
  </si>
  <si>
    <t>Ashman</t>
  </si>
  <si>
    <t>Olivier</t>
  </si>
  <si>
    <t>TO DO</t>
  </si>
  <si>
    <t>remove dean, vikki, recalc the scores on races they were in, re-do the scores sheet</t>
  </si>
  <si>
    <t>Farley</t>
  </si>
  <si>
    <t>Course Record</t>
  </si>
  <si>
    <t>Ian Gosling</t>
  </si>
  <si>
    <t>star 9</t>
  </si>
  <si>
    <t>Ellie Gosling</t>
  </si>
  <si>
    <t>Keeley-Anne Sinclair</t>
  </si>
  <si>
    <t>1ST AGE CAT</t>
  </si>
  <si>
    <t>Eleanor Knight</t>
  </si>
  <si>
    <t>Andy Worn</t>
  </si>
  <si>
    <t>Michael Bennett</t>
  </si>
  <si>
    <t>Daryl Copleston-Jobling</t>
  </si>
  <si>
    <t>Joy Johnson</t>
  </si>
  <si>
    <t>Suzanne O'Connell</t>
  </si>
  <si>
    <t>Stephen Mugele</t>
  </si>
  <si>
    <t>Louise Foster</t>
  </si>
  <si>
    <t>Peter Smith</t>
  </si>
  <si>
    <t>Samantha Coombs</t>
  </si>
  <si>
    <t>Charlotte Davies</t>
  </si>
  <si>
    <t>Copleston-Jobling</t>
  </si>
  <si>
    <t>Daryl</t>
  </si>
  <si>
    <t>O'Connell</t>
  </si>
  <si>
    <t>Suzanne</t>
  </si>
  <si>
    <t>Mugele</t>
  </si>
  <si>
    <t>Race Winner</t>
  </si>
  <si>
    <t>1st in age cat</t>
  </si>
  <si>
    <t>Jeff Sharpe</t>
  </si>
  <si>
    <t>Mark George</t>
  </si>
  <si>
    <t>Alastair Ritchie</t>
  </si>
  <si>
    <t>Julian Fairley</t>
  </si>
  <si>
    <t>Simon Phillips</t>
  </si>
  <si>
    <t>Kate Parry-Jones</t>
  </si>
  <si>
    <t>F45</t>
  </si>
  <si>
    <t>Mark Croll</t>
  </si>
  <si>
    <t>Stephen Dowling</t>
  </si>
  <si>
    <t>F35</t>
  </si>
  <si>
    <t>Emma Inman</t>
  </si>
  <si>
    <t>Nicky Shaw</t>
  </si>
  <si>
    <t>Michael Williams</t>
  </si>
  <si>
    <t>Jack Lewis</t>
  </si>
  <si>
    <t>F55</t>
  </si>
  <si>
    <t>Jen Laid</t>
  </si>
  <si>
    <t>Scott Falkiner</t>
  </si>
  <si>
    <t>Catherine Hannan</t>
  </si>
  <si>
    <t>Tracy Evans</t>
  </si>
  <si>
    <t>Parry-Jones</t>
  </si>
  <si>
    <t>Shaw</t>
  </si>
  <si>
    <t>Andrew Caie</t>
  </si>
  <si>
    <t>Stuart Hewlins</t>
  </si>
  <si>
    <t>Helen Johnson</t>
  </si>
  <si>
    <t>Gareth Barker</t>
  </si>
  <si>
    <t>Andrew Turner</t>
  </si>
  <si>
    <t>Scott Weaver</t>
  </si>
  <si>
    <t>Elaine Armour</t>
  </si>
  <si>
    <t>FV45</t>
  </si>
  <si>
    <t>Sasha Hiller</t>
  </si>
  <si>
    <t>FV35</t>
  </si>
  <si>
    <t>Alan Bent</t>
  </si>
  <si>
    <t>MV70</t>
  </si>
  <si>
    <t>Jane Weeks</t>
  </si>
  <si>
    <t>Stephanie Clare</t>
  </si>
  <si>
    <t>Roger Houghton</t>
  </si>
  <si>
    <t>FV55</t>
  </si>
  <si>
    <t>Donna Gibbons</t>
  </si>
  <si>
    <t>Andrew Clare</t>
  </si>
  <si>
    <t>Catherine Jonczyk</t>
  </si>
  <si>
    <t>FV65</t>
  </si>
  <si>
    <t>fv45</t>
  </si>
  <si>
    <t>Martin Reilly</t>
  </si>
  <si>
    <t>Caie</t>
  </si>
  <si>
    <t>Houghton</t>
  </si>
  <si>
    <t>Roger</t>
  </si>
  <si>
    <t>Series Winner party</t>
  </si>
  <si>
    <t>Age Cat Winner</t>
  </si>
  <si>
    <t>Christopher Lionnet</t>
  </si>
  <si>
    <t>Series+Cat Winner</t>
  </si>
  <si>
    <t>1st Cat 2nd Series</t>
  </si>
  <si>
    <t>Jenny Griffiths</t>
  </si>
  <si>
    <t>Ian Matthews</t>
  </si>
  <si>
    <t>Adrian Tansley</t>
  </si>
  <si>
    <t>Ana Hurtado</t>
  </si>
  <si>
    <t>Andrea Gregory</t>
  </si>
  <si>
    <t>Patricia Comper</t>
  </si>
  <si>
    <t>Series Winner</t>
  </si>
  <si>
    <t>Andrew Hillman</t>
  </si>
  <si>
    <t>Simon Wilkie</t>
  </si>
  <si>
    <t>Andy Ward</t>
  </si>
  <si>
    <t>Mark Ackland-Snow</t>
  </si>
  <si>
    <t>Wendy Pye</t>
  </si>
  <si>
    <t>Gayle Nebbett</t>
  </si>
  <si>
    <t>Paula Robinson</t>
  </si>
  <si>
    <t>Helen Coulthard</t>
  </si>
  <si>
    <t>Lionnet</t>
  </si>
  <si>
    <t>Ackland-Snow</t>
  </si>
  <si>
    <t>Muddy Welly 5k</t>
  </si>
  <si>
    <t>MU40</t>
  </si>
  <si>
    <t>3rd Age Cat MU40</t>
  </si>
  <si>
    <t>M40-4</t>
  </si>
  <si>
    <t> 1</t>
  </si>
  <si>
    <t>F40-4</t>
  </si>
  <si>
    <t> 4</t>
  </si>
  <si>
    <t>1st Age Cat 40-49</t>
  </si>
  <si>
    <t>FU40</t>
  </si>
  <si>
    <t> 2</t>
  </si>
  <si>
    <t>1st Age Cat U40</t>
  </si>
  <si>
    <t>2nd Age Cat F40-49</t>
  </si>
  <si>
    <t>M50-5</t>
  </si>
  <si>
    <t>3rd Age Cat M50-59</t>
  </si>
  <si>
    <t>M60+</t>
  </si>
  <si>
    <t> 6</t>
  </si>
  <si>
    <t>1st Age Cat M60+</t>
  </si>
  <si>
    <t> 3</t>
  </si>
  <si>
    <t>3rd Age Cat F40-49</t>
  </si>
  <si>
    <t>2nd Age Cat FU40</t>
  </si>
  <si>
    <t>F50-5</t>
  </si>
  <si>
    <t>2nd Age Cat F50-59</t>
  </si>
  <si>
    <t>2nd Age Cat (M60+)</t>
  </si>
  <si>
    <t> 0</t>
  </si>
  <si>
    <t> 8</t>
  </si>
  <si>
    <t> 7</t>
  </si>
  <si>
    <t> 10</t>
  </si>
  <si>
    <t> 5</t>
  </si>
  <si>
    <t> 9</t>
  </si>
  <si>
    <t>Phil Hambleton</t>
  </si>
  <si>
    <t>M35</t>
  </si>
  <si>
    <t>M55</t>
  </si>
  <si>
    <t>Michael Nagi</t>
  </si>
  <si>
    <t>Alex Saynor</t>
  </si>
  <si>
    <t>M45</t>
  </si>
  <si>
    <t>Gwilym Eades</t>
  </si>
  <si>
    <t>Roland Dan</t>
  </si>
  <si>
    <t>Stephanie Connaire</t>
  </si>
  <si>
    <t>Neil Misselbrook</t>
  </si>
  <si>
    <t>Ana Romero</t>
  </si>
  <si>
    <t>David Green</t>
  </si>
  <si>
    <t>M65</t>
  </si>
  <si>
    <t>Brian Whelan</t>
  </si>
  <si>
    <t>Sylwia Sobolewska</t>
  </si>
  <si>
    <t>Hannah Bint</t>
  </si>
  <si>
    <t>Stuart Ryan</t>
  </si>
  <si>
    <t>No kit</t>
  </si>
  <si>
    <t>Jared Tiller</t>
  </si>
  <si>
    <t>Antonio Vitelli</t>
  </si>
  <si>
    <t>Lorayne Hockin</t>
  </si>
  <si>
    <t>Ann Tigerstedt</t>
  </si>
  <si>
    <t>Rhonda Harrower</t>
  </si>
  <si>
    <t>Joanna Szonert</t>
  </si>
  <si>
    <t>Zoe Grove</t>
  </si>
  <si>
    <t>Sinead Mowatt</t>
  </si>
  <si>
    <t>Emma Cantrell</t>
  </si>
  <si>
    <t>Louise Brown</t>
  </si>
  <si>
    <t>Arun Iyer</t>
  </si>
  <si>
    <t>Beth Rushby</t>
  </si>
  <si>
    <t>F65</t>
  </si>
  <si>
    <t>Christine Martin</t>
  </si>
  <si>
    <t>F60</t>
  </si>
  <si>
    <t>Kathryn Jones</t>
  </si>
  <si>
    <t>Kiran Meka</t>
  </si>
  <si>
    <t>Dianne 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</si>
</sst>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F7F6ED"/>
      </top>
      <bottom style="medium">
        <color rgb="FFF7F6ED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3" borderId="0" xfId="0" applyFont="1" applyFill="1"/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pivotButton="1"/>
    <xf numFmtId="0" fontId="1" fillId="4" borderId="4" xfId="0" applyFont="1" applyFill="1" applyBorder="1" applyAlignment="1">
      <alignment vertical="center"/>
    </xf>
    <xf numFmtId="0" fontId="3" fillId="4" borderId="5" xfId="0" applyFont="1" applyFill="1" applyBorder="1"/>
    <xf numFmtId="0" fontId="5" fillId="4" borderId="0" xfId="0" applyFont="1" applyFill="1"/>
    <xf numFmtId="0" fontId="0" fillId="4" borderId="3" xfId="0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164" fontId="7" fillId="0" borderId="1" xfId="0" applyNumberFormat="1" applyFont="1" applyBorder="1" applyAlignment="1">
      <alignment horizontal="center"/>
    </xf>
    <xf numFmtId="14" fontId="0" fillId="4" borderId="0" xfId="0" applyNumberFormat="1" applyFill="1"/>
    <xf numFmtId="0" fontId="1" fillId="0" borderId="0" xfId="0" quotePrefix="1" applyFont="1"/>
    <xf numFmtId="0" fontId="1" fillId="0" borderId="0" xfId="0" applyFont="1"/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1" fillId="5" borderId="0" xfId="0" applyFont="1" applyFill="1"/>
    <xf numFmtId="0" fontId="8" fillId="5" borderId="0" xfId="0" applyFont="1" applyFill="1" applyAlignment="1">
      <alignment vertical="center" wrapText="1"/>
    </xf>
    <xf numFmtId="0" fontId="0" fillId="5" borderId="0" xfId="0" applyFill="1"/>
    <xf numFmtId="0" fontId="6" fillId="0" borderId="0" xfId="0" applyFont="1" applyAlignment="1">
      <alignment horizontal="center" vertical="center" wrapText="1"/>
    </xf>
    <xf numFmtId="1" fontId="0" fillId="5" borderId="0" xfId="0" applyNumberFormat="1" applyFill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2" fillId="0" borderId="0" xfId="0" applyFont="1"/>
    <xf numFmtId="0" fontId="0" fillId="4" borderId="0" xfId="0" applyFill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0" fontId="10" fillId="4" borderId="0" xfId="0" applyFont="1" applyFill="1" applyAlignment="1">
      <alignment horizontal="right"/>
    </xf>
    <xf numFmtId="14" fontId="0" fillId="0" borderId="0" xfId="0" applyNumberFormat="1"/>
    <xf numFmtId="0" fontId="1" fillId="0" borderId="0" xfId="0" applyFont="1" applyAlignment="1">
      <alignment horizontal="left" vertical="center" wrapText="1"/>
    </xf>
    <xf numFmtId="0" fontId="0" fillId="0" borderId="0" xfId="0" pivotButton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6" borderId="0" xfId="0" applyNumberFormat="1" applyFill="1"/>
    <xf numFmtId="0" fontId="11" fillId="0" borderId="0" xfId="0" applyFont="1"/>
    <xf numFmtId="0" fontId="12" fillId="0" borderId="0" xfId="0" applyFont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1" fillId="7" borderId="0" xfId="0" applyFont="1" applyFill="1"/>
    <xf numFmtId="0" fontId="0" fillId="7" borderId="0" xfId="0" applyFill="1"/>
    <xf numFmtId="0" fontId="0" fillId="7" borderId="0" xfId="0" applyFill="1" applyAlignment="1">
      <alignment horizontal="right" vertical="center"/>
    </xf>
    <xf numFmtId="1" fontId="0" fillId="7" borderId="0" xfId="0" applyNumberFormat="1" applyFill="1"/>
    <xf numFmtId="0" fontId="4" fillId="0" borderId="0" xfId="0" applyFont="1"/>
    <xf numFmtId="0" fontId="13" fillId="0" borderId="0" xfId="0" applyFont="1"/>
    <xf numFmtId="0" fontId="0" fillId="4" borderId="4" xfId="0" applyFill="1" applyBorder="1"/>
    <xf numFmtId="0" fontId="0" fillId="3" borderId="4" xfId="0" applyFill="1" applyBorder="1"/>
    <xf numFmtId="0" fontId="0" fillId="2" borderId="4" xfId="0" applyFill="1" applyBorder="1" applyAlignment="1">
      <alignment horizontal="center"/>
    </xf>
    <xf numFmtId="0" fontId="0" fillId="0" borderId="0" xfId="0" applyNumberFormat="1"/>
    <xf numFmtId="17" fontId="0" fillId="0" borderId="0" xfId="0" applyNumberFormat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21" fontId="0" fillId="0" borderId="0" xfId="0" applyNumberFormat="1"/>
    <xf numFmtId="0" fontId="0" fillId="10" borderId="0" xfId="0" applyFill="1"/>
    <xf numFmtId="0" fontId="0" fillId="9" borderId="0" xfId="0" applyFill="1"/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0" xfId="0" applyFont="1" applyFill="1"/>
    <xf numFmtId="0" fontId="1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1"/>
    <xf numFmtId="21" fontId="17" fillId="0" borderId="0" xfId="0" applyNumberFormat="1" applyFont="1"/>
    <xf numFmtId="0" fontId="0" fillId="0" borderId="0" xfId="0" applyFill="1"/>
    <xf numFmtId="0" fontId="0" fillId="0" borderId="1" xfId="0" applyBorder="1"/>
    <xf numFmtId="0" fontId="1" fillId="7" borderId="1" xfId="0" applyFont="1" applyFill="1" applyBorder="1"/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9" fillId="0" borderId="0" xfId="0" applyFont="1"/>
  </cellXfs>
  <cellStyles count="2">
    <cellStyle name="Hyperlink" xfId="1" builtinId="8"/>
    <cellStyle name="Normal" xfId="0" builtinId="0"/>
  </cellStyles>
  <dxfs count="811"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00CC00"/>
      <color rgb="FF20DA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238125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951533-E78D-404F-8389-732E11AD1E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0"/>
        <a:stretch/>
      </xdr:blipFill>
      <xdr:spPr bwMode="auto">
        <a:xfrm>
          <a:off x="0" y="0"/>
          <a:ext cx="114300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885.65625104167" createdVersion="4" refreshedVersion="6" minRefreshableVersion="3" recordCount="1935" xr:uid="{00000000-000A-0000-FFFF-FFFF0A000000}">
  <cacheSource type="worksheet">
    <worksheetSource ref="A7:V1048576" sheet="Scores"/>
  </cacheSource>
  <cacheFields count="22">
    <cacheField name="Member name" numFmtId="0">
      <sharedItems containsBlank="1" count="407">
        <s v="Neil Kevern"/>
        <s v="Gavin Mead"/>
        <s v="Mike Sankey"/>
        <s v="Christopher Meadows"/>
        <s v="Patrick Slaughter"/>
        <s v="Scott Marlin"/>
        <s v="Terry Dowling"/>
        <s v="Thomas Knight"/>
        <s v="Maureen Dowling"/>
        <s v="Matthew Cox"/>
        <s v="Tyler Harman"/>
        <s v="Leigh Armstrong"/>
        <s v="Joe Keefe"/>
        <s v="Barry Hiller"/>
        <s v="James Thackray"/>
        <s v="Rebecca Cairns"/>
        <s v="Denise Robertson"/>
        <s v="Olivia Sageot"/>
        <s v="Sian McBride"/>
        <s v="Craig Calton"/>
        <s v="Julie Fidler"/>
        <s v="Jenni Jones"/>
        <s v="fiona Mitchell"/>
        <s v="Urszula Howlett"/>
        <s v="Carol Brombley"/>
        <s v="Gary Gibbons"/>
        <s v="Hannah Dixon"/>
        <s v="Vlatka Lake"/>
        <s v="Nichola Harris"/>
        <s v="Shaun East"/>
        <s v="Nicola Kelly"/>
        <s v="Kate Cranford"/>
        <s v="Anna Tait"/>
        <s v="Alan Street"/>
        <s v="Robert Walker"/>
        <s v="Natasha Palfrey-Evans"/>
        <s v="Michael Hobbs"/>
        <s v="Chris Vaal"/>
        <s v="Joanne Marston"/>
        <s v="Andrea Winks"/>
        <s v="Colin Latham"/>
        <s v="Joanne Hobbs"/>
        <s v="Joanne Hart"/>
        <s v="Lucy Higgins"/>
        <s v="Niki Felton"/>
        <s v="Joan Barker"/>
        <s v="Angela Thorpe"/>
        <s v="Andrew Scott"/>
        <s v="Andrew Pitts"/>
        <s v="Helen Manchester"/>
        <s v="Lisa Herbert"/>
        <s v="David Leahy"/>
        <s v="Simon Bennison"/>
        <s v="Jamie Hayes"/>
        <s v="Olivier Salmon"/>
        <s v="Steve Faulkner"/>
        <s v="Kevin Mitchell"/>
        <s v="Danny Johns"/>
        <s v="Lee Dougall"/>
        <s v="Kevin Harkus"/>
        <s v="Mark Williams"/>
        <s v="Rich Butcher"/>
        <s v="William Munday"/>
        <s v="Ahmed Badawy"/>
        <s v="Ezio Sakamoto"/>
        <s v="James Gladwell"/>
        <s v="George MacDonald"/>
        <s v="Kevin Barker"/>
        <s v="Richard Jerome"/>
        <s v="Gary Sheahan"/>
        <s v="Alexandra Perrior"/>
        <s v="Gary Farrell"/>
        <s v="Peter Brombley"/>
        <s v="Simon Connolly"/>
        <s v="Stephanie Dudman"/>
        <s v="Matthew Gardner"/>
        <s v="Karen Seaby"/>
        <s v="Paul Emery"/>
        <s v="Paul Newbury"/>
        <s v="Laura Whittington"/>
        <s v="Cathy Whittington"/>
        <s v="Amanda Thrower"/>
        <s v="Sean Jones"/>
        <s v="Laura Rogg"/>
        <s v="Simon Rogg"/>
        <s v="Ian Cox"/>
        <s v="David Stockdale"/>
        <s v="Sophie Falkiner"/>
        <s v="Alison Matthews"/>
        <s v="Cindy Fincham"/>
        <s v="Derek Smith"/>
        <s v="ELizabeth Misselbrook"/>
        <s v="Avril Acres"/>
        <s v="Michelle Rowland"/>
        <s v="Alan Phillips"/>
        <s v="Joanne Dickey"/>
        <s v="Antonino Trapani"/>
        <s v="Tish Bhatnager"/>
        <s v="Brian Skinner"/>
        <s v="Kelly Faulkner"/>
        <s v="Gary Wells"/>
        <s v="Nicola Franklin"/>
        <s v="Joanne Stubbings"/>
        <s v="Moyna Miller"/>
        <s v="Ruth Babalola"/>
        <s v="Cecilia Phiri"/>
        <s v="Danielle Miller"/>
        <s v="Stracey Brookman"/>
        <s v="Martine Thompson"/>
        <s v="Gaynor Murray"/>
        <s v="Peter Tott"/>
        <s v="Sophie Blumenthal"/>
        <s v="Claire Ford"/>
        <s v="Elizabeth Ford"/>
        <s v="Sarah Austin"/>
        <s v="Julie McLaughlin"/>
        <s v="Jakob Faglio"/>
        <s v="Paul Herbert"/>
        <s v="Adam Roberts"/>
        <s v="John Burnett"/>
        <s v="Dave Perrett"/>
        <s v="David De Jong"/>
        <s v="Robert Yorke-Goldney"/>
        <s v="Luke Thorn"/>
        <s v="Ryan Teagle"/>
        <s v="Inigo Ugarte Agesta"/>
        <s v="Andy Fordyce"/>
        <s v="Simon Brown"/>
        <s v="Keith Johnson"/>
        <s v="Bradley McBain"/>
        <s v="Mike Clarke"/>
        <s v="Phil Rayner"/>
        <s v="Adam Banks"/>
        <s v="David Blackburne"/>
        <s v="Nigel Jackson"/>
        <s v="Martin Pitt"/>
        <s v="John Stafford"/>
        <s v="Jason Nubeebuckus"/>
        <s v="Stephen Harman"/>
        <s v="Doug Brady"/>
        <s v="David Bayle"/>
        <s v="Alex Milne"/>
        <s v="Patrick Byrnes"/>
        <s v="Robert Pottinger"/>
        <s v="Steven Gabb"/>
        <s v="Robin Briscoe"/>
        <s v="Aaron Latimer"/>
        <s v="Razvan Draghici"/>
        <s v="David Price"/>
        <s v="Richard Woodgate"/>
        <s v="Jack Wataranan"/>
        <s v="Melvin Crutchley"/>
        <s v="Alan Faubel"/>
        <s v="Hayley Bond"/>
        <s v="Sarah Holloway"/>
        <s v="Hannah Whiting"/>
        <s v="Henny Keppel"/>
        <s v="Marie Laffin"/>
        <s v="Claire Lytton"/>
        <s v="Kerry Cox"/>
        <s v="Sophia Scott"/>
        <s v="Indu Smith"/>
        <s v="Laura Readings"/>
        <s v="Alexandra Perrett"/>
        <s v="Ceinwen Ridout"/>
        <s v="Jessica Clapson"/>
        <s v="Vanessa Burrell"/>
        <s v="Lisa Plummer"/>
        <s v="Michelle Mulenje"/>
        <s v="Naomi Aitken"/>
        <s v="Rebecca Adams"/>
        <s v="Gwendoline Campbell"/>
        <s v="Ivonne Khambatta"/>
        <s v="Kelly Farley"/>
        <s v="Sarah Clarke"/>
        <s v="Maria Carraro"/>
        <s v="Jo Jones"/>
        <s v="Michelle Keefe"/>
        <s v="Kayleigh Gardner"/>
        <s v="Catherine Dover"/>
        <s v="Louise Parsons"/>
        <s v="Ashleigh Newbury"/>
        <s v="Ntombi Ntamane"/>
        <s v="Naomi Minnett"/>
        <s v="Louise Berry"/>
        <s v="Louise Walton"/>
        <s v="Sarah Todman"/>
        <s v="Sarah Drew"/>
        <s v="Joanne Knight"/>
        <s v="Kirsten Ashman"/>
        <s v="Sharon Harman"/>
        <s v="Beverley Collins"/>
        <s v="Ian Gosling"/>
        <s v="Ellie Gosling"/>
        <s v="Keeley-Anne Sinclair"/>
        <s v="Eleanor Knight"/>
        <s v="Andy Worn"/>
        <s v="Michael Bennett"/>
        <s v="Daryl Copleston-Jobling"/>
        <s v="Joy Johnson"/>
        <s v="Suzanne O'Connell"/>
        <s v="Stephen Mugele"/>
        <s v="Louise Foster"/>
        <s v="Peter Smith"/>
        <s v="Samantha Coombs"/>
        <s v="Charlotte Davies"/>
        <s v="Jeff Sharpe"/>
        <s v="Mark George"/>
        <s v="Alastair Ritchie"/>
        <s v="Julian Fairley"/>
        <s v="Simon Phillips"/>
        <s v="Kate Parry-Jones"/>
        <s v="Mark Croll"/>
        <s v="Stephen Dowling"/>
        <s v="Emma Inman"/>
        <s v="Nicky Shaw"/>
        <s v="Michael Williams"/>
        <s v="Jack Lewis"/>
        <s v="Jen Laid"/>
        <s v="Scott Falkiner"/>
        <s v="Catherine Hannan"/>
        <s v="Tracy Evans"/>
        <s v="Andrew Caie"/>
        <s v="Stuart Hewlins"/>
        <s v="Helen Johnson"/>
        <s v="Gareth Barker"/>
        <s v="Andrew Turner"/>
        <s v="Scott Weaver"/>
        <s v="Elaine Armour"/>
        <s v="Sasha Hiller"/>
        <s v="Alan Bent"/>
        <s v="Jane Weeks"/>
        <s v="Stephanie Clare"/>
        <s v="Roger Houghton"/>
        <s v="Donna Gibbons"/>
        <s v="Andrew Clare"/>
        <s v="Catherine Jonczyk"/>
        <s v="Martin Reilly"/>
        <s v="Christopher Lionnet"/>
        <s v="Jenny Griffiths"/>
        <s v="Ian Matthews"/>
        <s v="Adrian Tansley"/>
        <s v="Ana Hurtado"/>
        <s v="Andrea Gregory"/>
        <s v="Patricia Comper"/>
        <s v="Wendy Pye"/>
        <s v="Gayle Nebbett"/>
        <s v="Helen Coulthard"/>
        <s v="Andrew Hillman"/>
        <s v="Simon Wilkie"/>
        <s v="Andy Ward"/>
        <s v="Mark Ackland-Snow"/>
        <m/>
        <s v="Emily Gow" u="1"/>
        <s v="Linda Dodd" u="1"/>
        <s v="Sarah Luscombe" u="1"/>
        <s v="Rasmus Johansen" u="1"/>
        <s v="Brian Whelan" u="1"/>
        <s v="Simon Carter" u="1"/>
        <s v="Deirdre Inman" u="1"/>
        <s v="Kirsten Miller" u="1"/>
        <s v="Cindy Slaughter" u="1"/>
        <s v="David Hough" u="1"/>
        <s v="Alexandra Tabb" u="1"/>
        <s v="Maria Thompson" u="1"/>
        <s v="Stephanie Powter" u="1"/>
        <s v="Jade Penfold" u="1"/>
        <s v="Debbie Forrest" u="1"/>
        <s v="Jonathon Errington" u="1"/>
        <s v="Kirsty Hurden" u="1"/>
        <s v="Patrick Higgins" u="1"/>
        <s v="Sinead Mowatt" u="1"/>
        <s v="Katherine Mulholland" u="1"/>
        <s v="Julie Atkin" u="1"/>
        <s v="Simon Gillott" u="1"/>
        <s v="Stuart Atkinson" u="1"/>
        <s v="Arun Iyer" u="1"/>
        <s v="Hannah Bint" u="1"/>
        <s v="Nigel Dawson" u="1"/>
        <s v="Michael Crowder" u="1"/>
        <s v="Denys Webb" u="1"/>
        <s v="Adrian Plaw" u="1"/>
        <s v="Jeremy Hall" u="1"/>
        <s v="John Roberts" u="1"/>
        <s v="Neil Misselbrook" u="1"/>
        <s v="Rosealeen Killick" u="1"/>
        <s v="Shane Venn" u="1"/>
        <s v="Chris Weeks" u="1"/>
        <s v="Dean Caiger" u="1"/>
        <s v="Mark Collard" u="1"/>
        <s v="Matthew Knight" u="1"/>
        <s v="Neil Moore" u="1"/>
        <s v="Kirsty Hall" u="1"/>
        <s v="Sarah Dukes" u="1"/>
        <s v="Wendy Sharp" u="1"/>
        <s v="Courtney Watts" u="1"/>
        <s v="Joanne Wakeling" u="1"/>
        <s v="Chau See" u="1"/>
        <s v="Kate Isley" u="1"/>
        <s v="Becky Newnham" u="1"/>
        <s v="Dean Roberts-Caiger" u="1"/>
        <s v="Siobhan James" u="1"/>
        <s v="Claudia Machado" u="1"/>
        <s v="Matt Peters" u="1"/>
        <s v="Steve Mills" u="1"/>
        <s v="Tina Willis" u="1"/>
        <s v="Nicki Aitken" u="1"/>
        <s v="Simone Roach" u="1"/>
        <s v="Samantha Barnes" u="1"/>
        <s v="Joe Young" u="1"/>
        <s v="Lee Johnson" u="1"/>
        <s v="Vicki Lewis" u="1"/>
        <s v="Nikki Paddock" u="1"/>
        <s v="Dawn Flint" u="1"/>
        <s v="Karen Janeba" u="1"/>
        <s v="Adrian Luscombe" u="1"/>
        <s v="Leeann Matthews" u="1"/>
        <s v="Polly Gladwell" u="1"/>
        <s v="Rachel Stockdale" u="1"/>
        <s v="Eugenia Price" u="1"/>
        <s v="Vicky Poll" u="1"/>
        <s v="Brian Young" u="1"/>
        <s v="Gareth Gates" u="1"/>
        <s v="Paige Bayliss" u="1"/>
        <s v="Vanessa Hemmi" u="1"/>
        <s v="Michael Pleasants" u="1"/>
        <s v="Neil Greet" u="1"/>
        <s v="Linda Rayman" u="1"/>
        <s v="Clare Hammond" u="1"/>
        <s v="Peter Willcox" u="1"/>
        <s v="Georgina Readings" u="1"/>
        <s v="Victoria Chater-Lea" u="1"/>
        <s v="Harriet Pope" u="1"/>
        <s v="Stella Farrow" u="1"/>
        <s v="Robert Batchelor" u="1"/>
        <s v="Vikki Roberts" u="1"/>
        <s v="Kathryn Truswell" u="1"/>
        <s v="Callum Cooper (Hughes)" u="1"/>
        <s v="Neil Evans" u="1"/>
        <s v="Deena Robinson" u="1"/>
        <s v="Helen Colclough" u="1"/>
        <s v="Mike Brock" u="1"/>
        <s v="Simon Lowe" u="1"/>
        <s v="Phil Hambleton" u="1"/>
        <s v="Gillian Watkins" u="1"/>
        <s v="Stephanie Connaire" u="1"/>
        <s v="Christopher Anscomb" u="1"/>
        <s v="Sarah Whelan" u="1"/>
        <s v="Nina Cardrick" u="1"/>
        <s v="Vikki Roberts-Caiger" u="1"/>
        <s v="Tom Byrd" u="1"/>
        <s v="Fiona Hobbs" u="1"/>
        <s v="James Skelt" u="1"/>
        <s v="Luke Forshaw" u="1"/>
        <s v="James Marshall" u="1"/>
        <s v="Duncan Anderson" u="1"/>
        <s v="Mark Waistell" u="1"/>
        <s v="Odette Collins" u="1"/>
        <s v="Debbie Batchelor" u="1"/>
        <s v="Samantha Armstrong" u="1"/>
        <s v="Liz Clarke" u="1"/>
        <s v="Stephen Scott" u="1"/>
        <s v="Karen Wright" u="1"/>
        <s v="Dave Eggleton" u="1"/>
        <s v="Adelle Greenwood" u="1"/>
        <s v="Lisa Kilby" u="1"/>
        <s v="Sarah, Luscombe" u="1"/>
        <s v="Member name" u="1"/>
        <s v="Yvonne Scott" u="1"/>
        <s v="Caroline Worn" u="1"/>
        <s v="Cathy Owen" u="1"/>
        <s v="Jane Borham" u="1"/>
        <s v="Peter Riley" u="1"/>
        <s v="Sara Handford" u="1"/>
        <s v="Samantha Cooper" u="1"/>
        <s v="Jennifer Warrick" u="1"/>
        <s v="Zoe Grove" u="1"/>
        <s v="Ben Martin-Dye" u="1"/>
        <s v="Kathleen Ayscough" u="1"/>
        <s v="Stuart Allen" u="1"/>
        <s v="Gavin Hooper" u="1"/>
        <s v="Rich Warner" u="1"/>
        <s v="Sandra Bisharah" u="1"/>
        <s v="Andrew Dax" u="1"/>
        <s v="Tania Foad" u="1"/>
        <s v="James Jones" u="1"/>
        <s v="Kendra Hall" u="1"/>
        <s v="Steve Randall" u="1"/>
        <s v="Louise Brown" u="1"/>
        <s v="Paul Kilmartin" u="1"/>
        <s v="Anita Ottewill" u="1"/>
        <s v="Charlotte Pinder" u="1"/>
        <s v="Steve Black" u="1"/>
        <s v="Sally Kent" u="1"/>
        <s v="Richard Smith" u="1"/>
        <s v="David Green" u="1"/>
        <s v="Rachel Bradley" u="1"/>
        <s v="Debbie Winter" u="1"/>
        <s v="Sophie West" u="1"/>
        <s v="Holly O'Brien" u="1"/>
        <s v="Nick Sweetman" u="1"/>
        <s v="Claire Iles" u="1"/>
        <s v="Hayley Fourie" u="1"/>
        <s v="Kate Harris" u="1"/>
        <s v="Tracy Mogridge" u="1"/>
        <s v="Gareth Colebrooke" u="1"/>
        <s v="Danielle Jeffries" u="1"/>
      </sharedItems>
    </cacheField>
    <cacheField name="POINTS" numFmtId="0">
      <sharedItems containsString="0" containsBlank="1" containsNumber="1" containsInteger="1" minValue="0" maxValue="400"/>
    </cacheField>
    <cacheField name="M / F" numFmtId="0">
      <sharedItems containsBlank="1" count="5">
        <s v="M"/>
        <s v="F"/>
        <e v="#N/A"/>
        <m/>
        <s v="M / F" u="1"/>
      </sharedItems>
    </cacheField>
    <cacheField name="Age" numFmtId="0">
      <sharedItems containsBlank="1"/>
    </cacheField>
    <cacheField name="Cat" numFmtId="0">
      <sharedItems containsBlank="1" count="13">
        <s v="MSEN"/>
        <s v="MV40"/>
        <s v="MV50"/>
        <s v="FV50"/>
        <s v="FSEN"/>
        <s v="FV40"/>
        <s v="MV60+"/>
        <s v="FV60+"/>
        <e v="#N/A"/>
        <m/>
        <e v="#VALUE!" u="1"/>
        <s v="Cat" u="1"/>
        <s v="F0" u="1"/>
      </sharedItems>
    </cacheField>
    <cacheField name="x" numFmtId="0">
      <sharedItems containsNonDate="0" containsString="0" containsBlank="1"/>
    </cacheField>
    <cacheField name="x2" numFmtId="0">
      <sharedItems containsString="0" containsBlank="1" containsNumber="1" containsInteger="1" minValue="0" maxValue="100"/>
    </cacheField>
    <cacheField name="x3" numFmtId="0">
      <sharedItems containsString="0" containsBlank="1" containsNumber="1" containsInteger="1" minValue="0" maxValue="100"/>
    </cacheField>
    <cacheField name="x4" numFmtId="0">
      <sharedItems containsString="0" containsBlank="1" containsNumber="1" containsInteger="1" minValue="0" maxValue="100"/>
    </cacheField>
    <cacheField name="best 5k" numFmtId="0">
      <sharedItems containsBlank="1" containsMixedTypes="1" containsNumber="1" containsInteger="1" minValue="67" maxValue="100"/>
    </cacheField>
    <cacheField name="x5" numFmtId="0">
      <sharedItems containsString="0" containsBlank="1" containsNumber="1" containsInteger="1" minValue="0" maxValue="100"/>
    </cacheField>
    <cacheField name="x6" numFmtId="0">
      <sharedItems containsString="0" containsBlank="1" containsNumber="1" containsInteger="1" minValue="0" maxValue="100"/>
    </cacheField>
    <cacheField name="x7" numFmtId="0">
      <sharedItems containsString="0" containsBlank="1" containsNumber="1" containsInteger="1" minValue="0" maxValue="0"/>
    </cacheField>
    <cacheField name="best  10k" numFmtId="0">
      <sharedItems containsString="0" containsBlank="1" containsNumber="1" containsInteger="1" minValue="0" maxValue="100"/>
    </cacheField>
    <cacheField name="x8" numFmtId="0">
      <sharedItems containsString="0" containsBlank="1" containsNumber="1" containsInteger="1" minValue="0" maxValue="100"/>
    </cacheField>
    <cacheField name="x9" numFmtId="0">
      <sharedItems containsString="0" containsBlank="1" containsNumber="1" containsInteger="1" minValue="0" maxValue="100"/>
    </cacheField>
    <cacheField name="x10" numFmtId="0">
      <sharedItems containsString="0" containsBlank="1" containsNumber="1" containsInteger="1" minValue="0" maxValue="0"/>
    </cacheField>
    <cacheField name="best 10 mile" numFmtId="0">
      <sharedItems containsBlank="1" containsMixedTypes="1" containsNumber="1" containsInteger="1" minValue="53" maxValue="100"/>
    </cacheField>
    <cacheField name="x11" numFmtId="0">
      <sharedItems containsString="0" containsBlank="1" containsNumber="1" containsInteger="1" minValue="0" maxValue="100"/>
    </cacheField>
    <cacheField name="x12" numFmtId="0">
      <sharedItems containsString="0" containsBlank="1" containsNumber="1" containsInteger="1" minValue="0" maxValue="100"/>
    </cacheField>
    <cacheField name="x13" numFmtId="0">
      <sharedItems containsString="0" containsBlank="1" containsNumber="1" containsInteger="1" minValue="0" maxValue="100"/>
    </cacheField>
    <cacheField name="best HM" numFmtId="0">
      <sharedItems containsBlank="1" containsMixedTypes="1" containsNumber="1" containsInteger="1" minValue="29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5">
  <r>
    <x v="0"/>
    <n v="400"/>
    <x v="0"/>
    <s v="SEN"/>
    <x v="0"/>
    <m/>
    <n v="100"/>
    <n v="0"/>
    <n v="0"/>
    <n v="100"/>
    <n v="100"/>
    <n v="100"/>
    <n v="0"/>
    <n v="100"/>
    <n v="0"/>
    <n v="100"/>
    <n v="0"/>
    <n v="100"/>
    <n v="100"/>
    <n v="100"/>
    <n v="100"/>
    <n v="100"/>
  </r>
  <r>
    <x v="1"/>
    <n v="0"/>
    <x v="0"/>
    <s v="SEN"/>
    <x v="0"/>
    <m/>
    <n v="0"/>
    <n v="0"/>
    <n v="0"/>
    <s v="Not eligible"/>
    <n v="99"/>
    <n v="0"/>
    <n v="0"/>
    <n v="99"/>
    <n v="0"/>
    <n v="0"/>
    <n v="0"/>
    <s v="Not eligible"/>
    <n v="98"/>
    <n v="0"/>
    <n v="0"/>
    <n v="98"/>
  </r>
  <r>
    <x v="2"/>
    <n v="385"/>
    <x v="0"/>
    <s v="SEN"/>
    <x v="0"/>
    <m/>
    <n v="0"/>
    <n v="100"/>
    <n v="0"/>
    <n v="100"/>
    <n v="98"/>
    <n v="0"/>
    <n v="0"/>
    <n v="98"/>
    <n v="98"/>
    <n v="97"/>
    <n v="0"/>
    <n v="98"/>
    <n v="89"/>
    <n v="0"/>
    <n v="0"/>
    <n v="89"/>
  </r>
  <r>
    <x v="3"/>
    <n v="0"/>
    <x v="0"/>
    <s v="SEN"/>
    <x v="0"/>
    <m/>
    <n v="0"/>
    <n v="0"/>
    <n v="0"/>
    <s v="Not eligible"/>
    <n v="97"/>
    <n v="0"/>
    <n v="0"/>
    <n v="97"/>
    <n v="0"/>
    <n v="0"/>
    <n v="0"/>
    <s v="Not eligible"/>
    <n v="0"/>
    <n v="0"/>
    <n v="0"/>
    <s v="Not eligible"/>
  </r>
  <r>
    <x v="4"/>
    <n v="381"/>
    <x v="0"/>
    <s v="V40"/>
    <x v="1"/>
    <m/>
    <n v="96"/>
    <n v="0"/>
    <n v="0"/>
    <n v="96"/>
    <n v="96"/>
    <n v="0"/>
    <n v="0"/>
    <n v="96"/>
    <n v="95"/>
    <n v="96"/>
    <n v="0"/>
    <n v="96"/>
    <n v="93"/>
    <n v="0"/>
    <n v="91"/>
    <n v="93"/>
  </r>
  <r>
    <x v="5"/>
    <n v="0"/>
    <x v="0"/>
    <s v="V40"/>
    <x v="1"/>
    <m/>
    <n v="0"/>
    <n v="0"/>
    <n v="0"/>
    <s v="Not eligible"/>
    <n v="95"/>
    <n v="92"/>
    <n v="0"/>
    <n v="95"/>
    <n v="0"/>
    <n v="0"/>
    <n v="0"/>
    <s v="Not eligible"/>
    <n v="76"/>
    <n v="0"/>
    <n v="0"/>
    <n v="76"/>
  </r>
  <r>
    <x v="6"/>
    <n v="386"/>
    <x v="0"/>
    <s v="V50"/>
    <x v="2"/>
    <m/>
    <n v="95"/>
    <n v="97"/>
    <n v="0"/>
    <n v="97"/>
    <n v="95"/>
    <n v="95"/>
    <n v="0"/>
    <n v="95"/>
    <n v="97"/>
    <n v="0"/>
    <n v="0"/>
    <n v="97"/>
    <n v="0"/>
    <n v="97"/>
    <n v="94"/>
    <n v="97"/>
  </r>
  <r>
    <x v="7"/>
    <n v="0"/>
    <x v="0"/>
    <s v="SEN"/>
    <x v="0"/>
    <m/>
    <n v="0"/>
    <n v="0"/>
    <n v="0"/>
    <s v="Not eligible"/>
    <n v="94"/>
    <n v="93"/>
    <n v="0"/>
    <n v="94"/>
    <n v="0"/>
    <n v="0"/>
    <n v="0"/>
    <s v="Not eligible"/>
    <n v="0"/>
    <n v="0"/>
    <n v="0"/>
    <s v="Not eligible"/>
  </r>
  <r>
    <x v="8"/>
    <n v="400"/>
    <x v="1"/>
    <s v="V50"/>
    <x v="3"/>
    <m/>
    <n v="0"/>
    <n v="100"/>
    <n v="0"/>
    <n v="100"/>
    <n v="100"/>
    <n v="0"/>
    <n v="0"/>
    <n v="100"/>
    <n v="100"/>
    <n v="0"/>
    <n v="0"/>
    <n v="100"/>
    <n v="0"/>
    <n v="100"/>
    <n v="99"/>
    <n v="100"/>
  </r>
  <r>
    <x v="9"/>
    <n v="0"/>
    <x v="0"/>
    <s v="SEN"/>
    <x v="0"/>
    <m/>
    <n v="0"/>
    <n v="0"/>
    <n v="0"/>
    <s v="Not eligible"/>
    <n v="93"/>
    <n v="0"/>
    <n v="0"/>
    <n v="93"/>
    <n v="0"/>
    <n v="0"/>
    <n v="0"/>
    <s v="Not eligible"/>
    <n v="0"/>
    <n v="93"/>
    <n v="0"/>
    <n v="93"/>
  </r>
  <r>
    <x v="10"/>
    <n v="364"/>
    <x v="0"/>
    <s v="SEN"/>
    <x v="0"/>
    <m/>
    <n v="93"/>
    <n v="0"/>
    <n v="0"/>
    <n v="93"/>
    <n v="92"/>
    <n v="91"/>
    <n v="0"/>
    <n v="92"/>
    <n v="87"/>
    <n v="0"/>
    <n v="0"/>
    <n v="87"/>
    <n v="81"/>
    <n v="92"/>
    <n v="0"/>
    <n v="92"/>
  </r>
  <r>
    <x v="11"/>
    <n v="0"/>
    <x v="0"/>
    <s v="V50"/>
    <x v="2"/>
    <m/>
    <n v="0"/>
    <n v="0"/>
    <n v="0"/>
    <s v="Not eligible"/>
    <n v="91"/>
    <n v="0"/>
    <n v="0"/>
    <n v="91"/>
    <n v="89"/>
    <n v="0"/>
    <n v="0"/>
    <n v="89"/>
    <n v="82"/>
    <n v="0"/>
    <n v="82"/>
    <n v="82"/>
  </r>
  <r>
    <x v="12"/>
    <n v="0"/>
    <x v="0"/>
    <s v="SEN"/>
    <x v="0"/>
    <m/>
    <n v="94"/>
    <n v="0"/>
    <n v="0"/>
    <n v="94"/>
    <n v="90"/>
    <n v="0"/>
    <n v="0"/>
    <n v="90"/>
    <n v="0"/>
    <n v="0"/>
    <n v="0"/>
    <s v="Not eligible"/>
    <n v="71"/>
    <n v="0"/>
    <n v="0"/>
    <n v="71"/>
  </r>
  <r>
    <x v="13"/>
    <n v="362"/>
    <x v="0"/>
    <s v="V40"/>
    <x v="1"/>
    <m/>
    <n v="91"/>
    <n v="0"/>
    <n v="0"/>
    <n v="91"/>
    <n v="89"/>
    <n v="0"/>
    <n v="0"/>
    <n v="89"/>
    <n v="0"/>
    <n v="93"/>
    <n v="0"/>
    <n v="93"/>
    <n v="73"/>
    <n v="89"/>
    <n v="0"/>
    <n v="89"/>
  </r>
  <r>
    <x v="14"/>
    <n v="0"/>
    <x v="0"/>
    <s v="V40"/>
    <x v="1"/>
    <m/>
    <n v="0"/>
    <n v="0"/>
    <n v="0"/>
    <s v="Not eligible"/>
    <n v="88"/>
    <n v="0"/>
    <n v="0"/>
    <n v="88"/>
    <n v="0"/>
    <n v="0"/>
    <n v="0"/>
    <s v="Not eligible"/>
    <n v="0"/>
    <n v="0"/>
    <n v="0"/>
    <s v="Not eligible"/>
  </r>
  <r>
    <x v="15"/>
    <n v="396"/>
    <x v="1"/>
    <s v="SEN"/>
    <x v="4"/>
    <m/>
    <n v="99"/>
    <n v="0"/>
    <n v="0"/>
    <n v="99"/>
    <n v="99"/>
    <n v="0"/>
    <n v="0"/>
    <n v="99"/>
    <n v="99"/>
    <n v="0"/>
    <n v="0"/>
    <n v="99"/>
    <n v="97"/>
    <n v="99"/>
    <n v="95"/>
    <n v="99"/>
  </r>
  <r>
    <x v="16"/>
    <n v="0"/>
    <x v="1"/>
    <s v="V40"/>
    <x v="5"/>
    <m/>
    <n v="0"/>
    <n v="0"/>
    <n v="0"/>
    <s v="Not eligible"/>
    <n v="98"/>
    <n v="0"/>
    <n v="0"/>
    <n v="98"/>
    <n v="0"/>
    <n v="0"/>
    <n v="0"/>
    <s v="Not eligible"/>
    <n v="0"/>
    <n v="0"/>
    <n v="97"/>
    <n v="97"/>
  </r>
  <r>
    <x v="17"/>
    <n v="0"/>
    <x v="1"/>
    <s v="V40"/>
    <x v="5"/>
    <m/>
    <n v="0"/>
    <n v="0"/>
    <n v="0"/>
    <s v="Not eligible"/>
    <n v="97"/>
    <n v="0"/>
    <n v="0"/>
    <n v="97"/>
    <n v="96"/>
    <n v="0"/>
    <n v="0"/>
    <n v="96"/>
    <n v="98"/>
    <n v="0"/>
    <n v="0"/>
    <n v="98"/>
  </r>
  <r>
    <x v="18"/>
    <n v="384"/>
    <x v="1"/>
    <s v="SEN"/>
    <x v="4"/>
    <m/>
    <n v="0"/>
    <n v="98"/>
    <n v="0"/>
    <n v="98"/>
    <n v="96"/>
    <n v="0"/>
    <n v="0"/>
    <n v="96"/>
    <n v="98"/>
    <n v="0"/>
    <n v="0"/>
    <n v="98"/>
    <n v="0"/>
    <n v="0"/>
    <n v="92"/>
    <n v="92"/>
  </r>
  <r>
    <x v="19"/>
    <n v="0"/>
    <x v="0"/>
    <s v="SEN"/>
    <x v="0"/>
    <m/>
    <n v="0"/>
    <n v="0"/>
    <n v="0"/>
    <s v="Not eligible"/>
    <n v="87"/>
    <n v="0"/>
    <n v="0"/>
    <n v="87"/>
    <n v="0"/>
    <n v="0"/>
    <n v="0"/>
    <s v="Not eligible"/>
    <n v="62"/>
    <n v="79"/>
    <n v="68"/>
    <n v="79"/>
  </r>
  <r>
    <x v="20"/>
    <n v="383"/>
    <x v="1"/>
    <s v="V50"/>
    <x v="3"/>
    <m/>
    <n v="0"/>
    <n v="95"/>
    <n v="0"/>
    <n v="95"/>
    <n v="95"/>
    <n v="0"/>
    <n v="0"/>
    <n v="95"/>
    <n v="97"/>
    <n v="92"/>
    <n v="0"/>
    <n v="97"/>
    <n v="0"/>
    <n v="96"/>
    <n v="86"/>
    <n v="96"/>
  </r>
  <r>
    <x v="21"/>
    <n v="379"/>
    <x v="1"/>
    <s v="V40"/>
    <x v="5"/>
    <m/>
    <n v="88"/>
    <n v="0"/>
    <n v="97"/>
    <n v="97"/>
    <n v="94"/>
    <n v="94"/>
    <n v="0"/>
    <n v="94"/>
    <n v="86"/>
    <n v="97"/>
    <n v="0"/>
    <n v="97"/>
    <n v="74"/>
    <n v="91"/>
    <n v="76"/>
    <n v="91"/>
  </r>
  <r>
    <x v="22"/>
    <n v="0"/>
    <x v="1"/>
    <s v="SEN"/>
    <x v="4"/>
    <m/>
    <n v="0"/>
    <n v="0"/>
    <n v="0"/>
    <s v="Not eligible"/>
    <n v="93"/>
    <n v="96"/>
    <n v="0"/>
    <n v="96"/>
    <n v="0"/>
    <n v="0"/>
    <n v="0"/>
    <s v="Not eligible"/>
    <n v="0"/>
    <n v="0"/>
    <n v="88"/>
    <n v="88"/>
  </r>
  <r>
    <x v="23"/>
    <n v="0"/>
    <x v="1"/>
    <s v="SEN"/>
    <x v="4"/>
    <m/>
    <n v="0"/>
    <n v="0"/>
    <n v="0"/>
    <s v="Not eligible"/>
    <n v="92"/>
    <n v="0"/>
    <n v="0"/>
    <n v="92"/>
    <n v="0"/>
    <n v="0"/>
    <n v="0"/>
    <s v="Not eligible"/>
    <n v="93"/>
    <n v="0"/>
    <n v="0"/>
    <n v="93"/>
  </r>
  <r>
    <x v="24"/>
    <n v="0"/>
    <x v="1"/>
    <s v="V50"/>
    <x v="3"/>
    <m/>
    <n v="0"/>
    <n v="0"/>
    <n v="0"/>
    <s v="Not eligible"/>
    <n v="91"/>
    <n v="0"/>
    <n v="0"/>
    <n v="91"/>
    <n v="94"/>
    <n v="0"/>
    <n v="0"/>
    <n v="94"/>
    <n v="88"/>
    <n v="0"/>
    <n v="0"/>
    <n v="88"/>
  </r>
  <r>
    <x v="25"/>
    <n v="345"/>
    <x v="0"/>
    <s v="V40"/>
    <x v="1"/>
    <m/>
    <n v="85"/>
    <n v="0"/>
    <n v="99"/>
    <n v="99"/>
    <n v="86"/>
    <n v="77"/>
    <n v="0"/>
    <n v="86"/>
    <n v="62"/>
    <n v="82"/>
    <n v="0"/>
    <n v="82"/>
    <n v="50"/>
    <n v="78"/>
    <n v="65"/>
    <n v="78"/>
  </r>
  <r>
    <x v="26"/>
    <n v="0"/>
    <x v="1"/>
    <s v="SEN"/>
    <x v="4"/>
    <m/>
    <n v="0"/>
    <n v="0"/>
    <n v="0"/>
    <s v="Not eligible"/>
    <n v="90"/>
    <n v="0"/>
    <n v="0"/>
    <n v="90"/>
    <n v="87"/>
    <n v="0"/>
    <n v="0"/>
    <n v="87"/>
    <n v="0"/>
    <n v="0"/>
    <n v="0"/>
    <s v="Not eligible"/>
  </r>
  <r>
    <x v="27"/>
    <n v="0"/>
    <x v="1"/>
    <s v="V40"/>
    <x v="5"/>
    <m/>
    <n v="0"/>
    <n v="0"/>
    <n v="0"/>
    <s v="Not eligible"/>
    <n v="89"/>
    <n v="0"/>
    <n v="0"/>
    <n v="89"/>
    <n v="91"/>
    <n v="0"/>
    <n v="0"/>
    <n v="91"/>
    <n v="82"/>
    <n v="0"/>
    <n v="0"/>
    <n v="82"/>
  </r>
  <r>
    <x v="28"/>
    <n v="0"/>
    <x v="1"/>
    <s v="V50"/>
    <x v="3"/>
    <m/>
    <n v="0"/>
    <n v="0"/>
    <n v="0"/>
    <s v="Not eligible"/>
    <n v="88"/>
    <n v="0"/>
    <n v="0"/>
    <n v="88"/>
    <n v="0"/>
    <n v="0"/>
    <n v="0"/>
    <s v="Not eligible"/>
    <n v="85"/>
    <n v="0"/>
    <n v="0"/>
    <n v="85"/>
  </r>
  <r>
    <x v="29"/>
    <n v="0"/>
    <x v="0"/>
    <s v="SEN"/>
    <x v="0"/>
    <m/>
    <n v="0"/>
    <n v="0"/>
    <n v="0"/>
    <s v="Not eligible"/>
    <n v="85"/>
    <n v="0"/>
    <n v="0"/>
    <n v="85"/>
    <n v="0"/>
    <n v="0"/>
    <n v="0"/>
    <s v="Not eligible"/>
    <n v="0"/>
    <n v="0"/>
    <n v="0"/>
    <s v="Not eligible"/>
  </r>
  <r>
    <x v="30"/>
    <n v="368"/>
    <x v="1"/>
    <s v="SEN"/>
    <x v="4"/>
    <m/>
    <n v="90"/>
    <n v="92"/>
    <n v="96"/>
    <n v="96"/>
    <n v="87"/>
    <n v="90"/>
    <n v="0"/>
    <n v="90"/>
    <n v="84"/>
    <n v="92"/>
    <n v="0"/>
    <n v="92"/>
    <n v="86"/>
    <n v="90"/>
    <n v="0"/>
    <n v="90"/>
  </r>
  <r>
    <x v="31"/>
    <n v="0"/>
    <x v="1"/>
    <s v="SEN"/>
    <x v="4"/>
    <m/>
    <n v="0"/>
    <n v="90"/>
    <n v="0"/>
    <n v="90"/>
    <n v="86"/>
    <n v="0"/>
    <n v="0"/>
    <n v="86"/>
    <n v="0"/>
    <n v="0"/>
    <n v="0"/>
    <s v="Not eligible"/>
    <n v="0"/>
    <n v="0"/>
    <n v="0"/>
    <s v="Not eligible"/>
  </r>
  <r>
    <x v="32"/>
    <n v="0"/>
    <x v="1"/>
    <s v="SEN"/>
    <x v="4"/>
    <m/>
    <n v="0"/>
    <n v="0"/>
    <n v="98"/>
    <n v="98"/>
    <n v="85"/>
    <n v="0"/>
    <n v="0"/>
    <n v="85"/>
    <n v="0"/>
    <n v="0"/>
    <n v="0"/>
    <s v="Not eligible"/>
    <n v="0"/>
    <n v="0"/>
    <n v="0"/>
    <s v="Not eligible"/>
  </r>
  <r>
    <x v="33"/>
    <n v="0"/>
    <x v="0"/>
    <s v="V60+"/>
    <x v="6"/>
    <m/>
    <n v="0"/>
    <n v="0"/>
    <n v="0"/>
    <s v="Not eligible"/>
    <n v="84"/>
    <n v="0"/>
    <n v="0"/>
    <n v="84"/>
    <n v="70"/>
    <n v="0"/>
    <n v="0"/>
    <n v="70"/>
    <n v="54"/>
    <n v="0"/>
    <n v="0"/>
    <n v="54"/>
  </r>
  <r>
    <x v="34"/>
    <n v="0"/>
    <x v="0"/>
    <s v="V60+"/>
    <x v="6"/>
    <m/>
    <n v="0"/>
    <n v="0"/>
    <n v="97"/>
    <n v="97"/>
    <n v="83"/>
    <n v="0"/>
    <n v="0"/>
    <n v="83"/>
    <n v="0"/>
    <n v="0"/>
    <n v="0"/>
    <s v="Not eligible"/>
    <n v="0"/>
    <n v="77"/>
    <n v="64"/>
    <n v="77"/>
  </r>
  <r>
    <x v="35"/>
    <n v="0"/>
    <x v="1"/>
    <s v="V40"/>
    <x v="5"/>
    <m/>
    <n v="0"/>
    <n v="0"/>
    <n v="0"/>
    <s v="Not eligible"/>
    <n v="84"/>
    <n v="0"/>
    <n v="0"/>
    <n v="84"/>
    <n v="0"/>
    <n v="0"/>
    <n v="0"/>
    <s v="Not eligible"/>
    <n v="0"/>
    <n v="0"/>
    <n v="0"/>
    <s v="Not eligible"/>
  </r>
  <r>
    <x v="36"/>
    <n v="305"/>
    <x v="0"/>
    <s v="V40"/>
    <x v="1"/>
    <m/>
    <n v="0"/>
    <n v="89"/>
    <n v="0"/>
    <n v="89"/>
    <n v="82"/>
    <n v="0"/>
    <n v="0"/>
    <n v="82"/>
    <n v="59"/>
    <n v="0"/>
    <n v="0"/>
    <n v="59"/>
    <n v="47"/>
    <n v="75"/>
    <n v="61"/>
    <n v="75"/>
  </r>
  <r>
    <x v="37"/>
    <n v="0"/>
    <x v="0"/>
    <s v="V60+"/>
    <x v="6"/>
    <m/>
    <n v="0"/>
    <n v="88"/>
    <n v="0"/>
    <n v="88"/>
    <n v="81"/>
    <n v="0"/>
    <n v="0"/>
    <n v="81"/>
    <n v="60"/>
    <n v="0"/>
    <n v="0"/>
    <n v="60"/>
    <n v="0"/>
    <n v="0"/>
    <n v="0"/>
    <s v="Not eligible"/>
  </r>
  <r>
    <x v="38"/>
    <n v="0"/>
    <x v="1"/>
    <s v="V40"/>
    <x v="5"/>
    <m/>
    <n v="0"/>
    <n v="91"/>
    <n v="0"/>
    <n v="91"/>
    <n v="83"/>
    <n v="0"/>
    <n v="0"/>
    <n v="83"/>
    <n v="0"/>
    <n v="0"/>
    <n v="0"/>
    <s v="Not eligible"/>
    <n v="0"/>
    <n v="0"/>
    <n v="0"/>
    <s v="Not eligible"/>
  </r>
  <r>
    <x v="39"/>
    <n v="0"/>
    <x v="1"/>
    <s v="V40"/>
    <x v="5"/>
    <m/>
    <n v="0"/>
    <n v="94"/>
    <n v="95"/>
    <n v="95"/>
    <n v="82"/>
    <n v="0"/>
    <n v="0"/>
    <n v="82"/>
    <n v="0"/>
    <n v="92"/>
    <n v="0"/>
    <n v="92"/>
    <n v="0"/>
    <n v="0"/>
    <n v="0"/>
    <s v="Not eligible"/>
  </r>
  <r>
    <x v="40"/>
    <n v="297"/>
    <x v="0"/>
    <s v="V50"/>
    <x v="2"/>
    <m/>
    <n v="84"/>
    <n v="0"/>
    <n v="0"/>
    <n v="84"/>
    <n v="80"/>
    <n v="70"/>
    <n v="0"/>
    <n v="80"/>
    <n v="67"/>
    <n v="76"/>
    <n v="0"/>
    <n v="76"/>
    <n v="0"/>
    <n v="0"/>
    <n v="57"/>
    <n v="57"/>
  </r>
  <r>
    <x v="41"/>
    <n v="331"/>
    <x v="1"/>
    <s v="V40"/>
    <x v="5"/>
    <m/>
    <n v="0"/>
    <n v="89"/>
    <n v="0"/>
    <n v="89"/>
    <n v="81"/>
    <n v="0"/>
    <n v="0"/>
    <n v="81"/>
    <n v="76"/>
    <n v="0"/>
    <n v="0"/>
    <n v="76"/>
    <n v="67"/>
    <n v="85"/>
    <n v="69"/>
    <n v="85"/>
  </r>
  <r>
    <x v="42"/>
    <n v="0"/>
    <x v="1"/>
    <s v="V40"/>
    <x v="5"/>
    <m/>
    <n v="84"/>
    <n v="0"/>
    <n v="0"/>
    <n v="84"/>
    <n v="80"/>
    <n v="0"/>
    <n v="0"/>
    <n v="80"/>
    <n v="0"/>
    <n v="0"/>
    <n v="0"/>
    <s v="Not eligible"/>
    <n v="0"/>
    <n v="0"/>
    <n v="0"/>
    <s v="Not eligible"/>
  </r>
  <r>
    <x v="43"/>
    <n v="0"/>
    <x v="1"/>
    <s v="V40"/>
    <x v="5"/>
    <m/>
    <n v="0"/>
    <n v="0"/>
    <n v="0"/>
    <s v="Not eligible"/>
    <n v="79"/>
    <n v="0"/>
    <n v="0"/>
    <n v="79"/>
    <n v="0"/>
    <n v="0"/>
    <n v="0"/>
    <s v="Not eligible"/>
    <n v="0"/>
    <n v="0"/>
    <n v="0"/>
    <s v="Not eligible"/>
  </r>
  <r>
    <x v="44"/>
    <n v="334"/>
    <x v="1"/>
    <s v="V40"/>
    <x v="5"/>
    <m/>
    <n v="83"/>
    <n v="81"/>
    <n v="0"/>
    <n v="83"/>
    <n v="78"/>
    <n v="87"/>
    <n v="0"/>
    <n v="87"/>
    <n v="64"/>
    <n v="80"/>
    <n v="0"/>
    <n v="80"/>
    <n v="0"/>
    <n v="84"/>
    <n v="0"/>
    <n v="84"/>
  </r>
  <r>
    <x v="45"/>
    <n v="311"/>
    <x v="1"/>
    <s v="V50"/>
    <x v="3"/>
    <m/>
    <n v="74"/>
    <n v="87"/>
    <n v="0"/>
    <n v="87"/>
    <n v="77"/>
    <n v="0"/>
    <n v="0"/>
    <n v="77"/>
    <n v="73"/>
    <n v="83"/>
    <n v="0"/>
    <n v="83"/>
    <n v="51"/>
    <n v="0"/>
    <n v="64"/>
    <n v="64"/>
  </r>
  <r>
    <x v="46"/>
    <n v="321"/>
    <x v="1"/>
    <s v="V50"/>
    <x v="3"/>
    <m/>
    <n v="79"/>
    <n v="86"/>
    <n v="0"/>
    <n v="86"/>
    <n v="76"/>
    <n v="85"/>
    <n v="0"/>
    <n v="85"/>
    <n v="74"/>
    <n v="84"/>
    <n v="0"/>
    <n v="84"/>
    <n v="0"/>
    <n v="0"/>
    <n v="66"/>
    <n v="66"/>
  </r>
  <r>
    <x v="47"/>
    <n v="0"/>
    <x v="0"/>
    <s v="V50"/>
    <x v="2"/>
    <m/>
    <n v="0"/>
    <n v="0"/>
    <n v="0"/>
    <s v="Not eligible"/>
    <n v="79"/>
    <n v="0"/>
    <n v="0"/>
    <n v="79"/>
    <n v="79"/>
    <n v="0"/>
    <n v="0"/>
    <n v="79"/>
    <n v="33"/>
    <n v="74"/>
    <n v="63"/>
    <n v="74"/>
  </r>
  <r>
    <x v="48"/>
    <n v="294"/>
    <x v="0"/>
    <s v="V50"/>
    <x v="2"/>
    <m/>
    <n v="0"/>
    <n v="86"/>
    <n v="95"/>
    <n v="95"/>
    <n v="78"/>
    <n v="0"/>
    <n v="0"/>
    <n v="78"/>
    <n v="56"/>
    <n v="0"/>
    <n v="0"/>
    <n v="56"/>
    <n v="0"/>
    <n v="65"/>
    <n v="56"/>
    <n v="65"/>
  </r>
  <r>
    <x v="49"/>
    <n v="0"/>
    <x v="1"/>
    <s v="SEN"/>
    <x v="4"/>
    <m/>
    <n v="0"/>
    <n v="0"/>
    <n v="0"/>
    <s v="Not eligible"/>
    <n v="75"/>
    <n v="0"/>
    <n v="0"/>
    <n v="75"/>
    <n v="0"/>
    <n v="0"/>
    <n v="0"/>
    <s v="Not eligible"/>
    <n v="46"/>
    <n v="78"/>
    <n v="0"/>
    <n v="78"/>
  </r>
  <r>
    <x v="50"/>
    <n v="0"/>
    <x v="1"/>
    <s v="V40"/>
    <x v="5"/>
    <m/>
    <n v="0"/>
    <n v="77"/>
    <n v="0"/>
    <n v="77"/>
    <n v="74"/>
    <n v="0"/>
    <n v="0"/>
    <n v="74"/>
    <n v="0"/>
    <n v="0"/>
    <n v="0"/>
    <s v="Not eligible"/>
    <n v="0"/>
    <n v="0"/>
    <n v="0"/>
    <s v="Not eligible"/>
  </r>
  <r>
    <x v="51"/>
    <n v="0"/>
    <x v="0"/>
    <s v="SEN"/>
    <x v="0"/>
    <m/>
    <n v="0"/>
    <n v="0"/>
    <n v="0"/>
    <s v="Not eligible"/>
    <n v="0"/>
    <n v="0"/>
    <n v="0"/>
    <n v="0"/>
    <n v="100"/>
    <n v="0"/>
    <n v="0"/>
    <n v="100"/>
    <n v="99"/>
    <n v="0"/>
    <n v="0"/>
    <n v="99"/>
  </r>
  <r>
    <x v="52"/>
    <n v="297"/>
    <x v="0"/>
    <s v="SEN"/>
    <x v="0"/>
    <m/>
    <n v="99"/>
    <n v="0"/>
    <n v="0"/>
    <n v="99"/>
    <n v="0"/>
    <n v="0"/>
    <n v="0"/>
    <n v="0"/>
    <n v="99"/>
    <n v="0"/>
    <n v="0"/>
    <n v="99"/>
    <n v="96"/>
    <n v="99"/>
    <n v="96"/>
    <n v="99"/>
  </r>
  <r>
    <x v="53"/>
    <n v="0"/>
    <x v="0"/>
    <s v="V40"/>
    <x v="1"/>
    <m/>
    <n v="0"/>
    <n v="0"/>
    <n v="0"/>
    <s v="Not eligible"/>
    <n v="0"/>
    <n v="0"/>
    <n v="0"/>
    <n v="0"/>
    <n v="96"/>
    <n v="0"/>
    <n v="0"/>
    <n v="96"/>
    <n v="85"/>
    <n v="97"/>
    <n v="89"/>
    <n v="97"/>
  </r>
  <r>
    <x v="54"/>
    <n v="0"/>
    <x v="0"/>
    <s v="V40"/>
    <x v="1"/>
    <m/>
    <n v="0"/>
    <n v="0"/>
    <n v="0"/>
    <s v="Not eligible"/>
    <n v="0"/>
    <n v="0"/>
    <n v="0"/>
    <n v="0"/>
    <n v="94"/>
    <n v="0"/>
    <n v="0"/>
    <n v="94"/>
    <n v="86"/>
    <n v="0"/>
    <n v="88"/>
    <n v="88"/>
  </r>
  <r>
    <x v="55"/>
    <n v="0"/>
    <x v="0"/>
    <s v="V50"/>
    <x v="2"/>
    <m/>
    <n v="0"/>
    <n v="0"/>
    <n v="0"/>
    <s v="Not eligible"/>
    <n v="0"/>
    <n v="0"/>
    <n v="0"/>
    <n v="0"/>
    <n v="93"/>
    <n v="0"/>
    <n v="0"/>
    <n v="93"/>
    <n v="0"/>
    <n v="0"/>
    <n v="0"/>
    <s v="Not eligible"/>
  </r>
  <r>
    <x v="56"/>
    <n v="0"/>
    <x v="0"/>
    <s v="V40"/>
    <x v="1"/>
    <m/>
    <n v="0"/>
    <n v="0"/>
    <n v="0"/>
    <s v="Not eligible"/>
    <n v="0"/>
    <n v="0"/>
    <n v="0"/>
    <n v="0"/>
    <n v="91"/>
    <n v="0"/>
    <n v="0"/>
    <n v="91"/>
    <n v="0"/>
    <n v="0"/>
    <n v="0"/>
    <s v="Not eligible"/>
  </r>
  <r>
    <x v="57"/>
    <n v="0"/>
    <x v="0"/>
    <s v="V50"/>
    <x v="2"/>
    <m/>
    <n v="0"/>
    <n v="0"/>
    <n v="0"/>
    <s v="Not eligible"/>
    <n v="0"/>
    <n v="0"/>
    <n v="0"/>
    <n v="0"/>
    <n v="90"/>
    <n v="0"/>
    <n v="0"/>
    <n v="90"/>
    <n v="79"/>
    <n v="0"/>
    <n v="0"/>
    <n v="79"/>
  </r>
  <r>
    <x v="58"/>
    <n v="0"/>
    <x v="0"/>
    <s v="SEN"/>
    <x v="0"/>
    <m/>
    <n v="0"/>
    <n v="0"/>
    <n v="0"/>
    <s v="Not eligible"/>
    <n v="0"/>
    <n v="0"/>
    <n v="0"/>
    <n v="0"/>
    <n v="92"/>
    <n v="0"/>
    <n v="0"/>
    <n v="92"/>
    <n v="80"/>
    <n v="86"/>
    <n v="0"/>
    <n v="86"/>
  </r>
  <r>
    <x v="59"/>
    <n v="0"/>
    <x v="0"/>
    <s v="V40"/>
    <x v="1"/>
    <m/>
    <n v="0"/>
    <n v="0"/>
    <n v="0"/>
    <s v="Not eligible"/>
    <n v="0"/>
    <n v="0"/>
    <n v="0"/>
    <n v="0"/>
    <n v="88"/>
    <n v="0"/>
    <n v="0"/>
    <n v="88"/>
    <n v="48"/>
    <n v="84"/>
    <n v="0"/>
    <n v="84"/>
  </r>
  <r>
    <x v="60"/>
    <n v="0"/>
    <x v="0"/>
    <s v="V40"/>
    <x v="1"/>
    <m/>
    <n v="0"/>
    <n v="0"/>
    <n v="0"/>
    <s v="Not eligible"/>
    <n v="0"/>
    <n v="0"/>
    <n v="0"/>
    <n v="0"/>
    <n v="86"/>
    <n v="90"/>
    <n v="0"/>
    <n v="90"/>
    <n v="74"/>
    <n v="0"/>
    <n v="0"/>
    <n v="74"/>
  </r>
  <r>
    <x v="61"/>
    <n v="0"/>
    <x v="0"/>
    <s v="V50"/>
    <x v="2"/>
    <m/>
    <n v="0"/>
    <n v="0"/>
    <n v="0"/>
    <s v="Not eligible"/>
    <n v="0"/>
    <n v="0"/>
    <n v="0"/>
    <n v="0"/>
    <n v="85"/>
    <n v="0"/>
    <n v="0"/>
    <n v="85"/>
    <n v="0"/>
    <n v="0"/>
    <n v="0"/>
    <s v="Not eligible"/>
  </r>
  <r>
    <x v="62"/>
    <n v="0"/>
    <x v="0"/>
    <s v="V50"/>
    <x v="2"/>
    <m/>
    <n v="0"/>
    <n v="0"/>
    <n v="0"/>
    <s v="Not eligible"/>
    <n v="0"/>
    <n v="0"/>
    <n v="0"/>
    <n v="0"/>
    <n v="84"/>
    <n v="0"/>
    <n v="0"/>
    <n v="84"/>
    <n v="66"/>
    <n v="0"/>
    <n v="0"/>
    <n v="66"/>
  </r>
  <r>
    <x v="63"/>
    <n v="0"/>
    <x v="0"/>
    <s v="SEN"/>
    <x v="0"/>
    <m/>
    <n v="0"/>
    <n v="0"/>
    <n v="0"/>
    <s v="Not eligible"/>
    <n v="0"/>
    <n v="0"/>
    <n v="0"/>
    <n v="0"/>
    <n v="83"/>
    <n v="0"/>
    <n v="0"/>
    <n v="83"/>
    <n v="0"/>
    <n v="0"/>
    <n v="70"/>
    <n v="70"/>
  </r>
  <r>
    <x v="64"/>
    <n v="0"/>
    <x v="0"/>
    <s v="V50"/>
    <x v="2"/>
    <m/>
    <n v="0"/>
    <n v="0"/>
    <n v="0"/>
    <s v="Not eligible"/>
    <n v="0"/>
    <n v="0"/>
    <n v="0"/>
    <n v="0"/>
    <n v="82"/>
    <n v="0"/>
    <n v="0"/>
    <n v="82"/>
    <n v="61"/>
    <n v="83"/>
    <n v="0"/>
    <n v="83"/>
  </r>
  <r>
    <x v="65"/>
    <n v="267"/>
    <x v="0"/>
    <s v="SEN"/>
    <x v="0"/>
    <m/>
    <n v="0"/>
    <n v="95"/>
    <n v="0"/>
    <n v="95"/>
    <n v="0"/>
    <n v="0"/>
    <n v="0"/>
    <n v="0"/>
    <n v="81"/>
    <n v="0"/>
    <n v="0"/>
    <n v="81"/>
    <n v="70"/>
    <n v="91"/>
    <n v="0"/>
    <n v="91"/>
  </r>
  <r>
    <x v="66"/>
    <n v="0"/>
    <x v="0"/>
    <s v="V60+"/>
    <x v="6"/>
    <m/>
    <n v="0"/>
    <n v="0"/>
    <n v="0"/>
    <s v="Not eligible"/>
    <n v="0"/>
    <n v="0"/>
    <n v="0"/>
    <n v="0"/>
    <n v="80"/>
    <n v="0"/>
    <n v="0"/>
    <n v="80"/>
    <n v="0"/>
    <n v="0"/>
    <n v="59"/>
    <n v="59"/>
  </r>
  <r>
    <x v="67"/>
    <n v="0"/>
    <x v="0"/>
    <s v="V40"/>
    <x v="1"/>
    <m/>
    <n v="0"/>
    <n v="92"/>
    <n v="0"/>
    <n v="92"/>
    <n v="0"/>
    <n v="0"/>
    <n v="0"/>
    <n v="0"/>
    <n v="77"/>
    <n v="79"/>
    <n v="0"/>
    <n v="79"/>
    <n v="0"/>
    <n v="0"/>
    <n v="0"/>
    <s v="Not eligible"/>
  </r>
  <r>
    <x v="68"/>
    <n v="318"/>
    <x v="0"/>
    <s v="SEN"/>
    <x v="0"/>
    <m/>
    <n v="89"/>
    <n v="0"/>
    <n v="0"/>
    <n v="89"/>
    <n v="0"/>
    <n v="84"/>
    <n v="0"/>
    <n v="84"/>
    <n v="78"/>
    <n v="0"/>
    <n v="0"/>
    <n v="78"/>
    <n v="67"/>
    <n v="0"/>
    <n v="0"/>
    <n v="67"/>
  </r>
  <r>
    <x v="69"/>
    <n v="0"/>
    <x v="0"/>
    <s v="V40"/>
    <x v="1"/>
    <m/>
    <n v="0"/>
    <n v="0"/>
    <n v="0"/>
    <s v="Not eligible"/>
    <n v="0"/>
    <n v="0"/>
    <n v="0"/>
    <n v="0"/>
    <n v="76"/>
    <n v="0"/>
    <n v="0"/>
    <n v="76"/>
    <n v="0"/>
    <n v="0"/>
    <n v="0"/>
    <s v="Not eligible"/>
  </r>
  <r>
    <x v="70"/>
    <n v="284"/>
    <x v="1"/>
    <s v="V40"/>
    <x v="5"/>
    <m/>
    <n v="0"/>
    <n v="0"/>
    <n v="100"/>
    <n v="100"/>
    <n v="0"/>
    <n v="0"/>
    <n v="0"/>
    <n v="0"/>
    <n v="95"/>
    <n v="0"/>
    <n v="0"/>
    <n v="95"/>
    <n v="0"/>
    <n v="0"/>
    <n v="89"/>
    <n v="89"/>
  </r>
  <r>
    <x v="71"/>
    <n v="255"/>
    <x v="0"/>
    <s v="V50"/>
    <x v="2"/>
    <m/>
    <n v="86"/>
    <n v="0"/>
    <n v="98"/>
    <n v="98"/>
    <n v="0"/>
    <n v="0"/>
    <n v="0"/>
    <n v="0"/>
    <n v="75"/>
    <n v="85"/>
    <n v="0"/>
    <n v="85"/>
    <n v="59"/>
    <n v="0"/>
    <n v="72"/>
    <n v="72"/>
  </r>
  <r>
    <x v="72"/>
    <n v="0"/>
    <x v="0"/>
    <s v="V40"/>
    <x v="1"/>
    <m/>
    <n v="0"/>
    <n v="0"/>
    <n v="0"/>
    <s v="Not eligible"/>
    <n v="0"/>
    <n v="0"/>
    <n v="0"/>
    <n v="0"/>
    <n v="74"/>
    <n v="0"/>
    <n v="0"/>
    <n v="74"/>
    <n v="56"/>
    <n v="0"/>
    <n v="0"/>
    <n v="56"/>
  </r>
  <r>
    <x v="73"/>
    <n v="0"/>
    <x v="0"/>
    <s v="V40"/>
    <x v="1"/>
    <m/>
    <n v="0"/>
    <n v="0"/>
    <n v="0"/>
    <s v="Not eligible"/>
    <n v="0"/>
    <n v="0"/>
    <n v="0"/>
    <n v="0"/>
    <n v="73"/>
    <n v="80"/>
    <n v="0"/>
    <n v="80"/>
    <n v="51"/>
    <n v="80"/>
    <n v="0"/>
    <n v="80"/>
  </r>
  <r>
    <x v="74"/>
    <n v="282"/>
    <x v="1"/>
    <s v="SEN"/>
    <x v="4"/>
    <m/>
    <n v="95"/>
    <n v="0"/>
    <n v="0"/>
    <n v="95"/>
    <n v="0"/>
    <n v="0"/>
    <n v="0"/>
    <n v="0"/>
    <n v="92"/>
    <n v="0"/>
    <n v="0"/>
    <n v="92"/>
    <n v="0"/>
    <n v="95"/>
    <n v="81"/>
    <n v="95"/>
  </r>
  <r>
    <x v="75"/>
    <n v="0"/>
    <x v="0"/>
    <s v="SEN"/>
    <x v="0"/>
    <m/>
    <n v="0"/>
    <n v="0"/>
    <n v="0"/>
    <s v="Not eligible"/>
    <n v="0"/>
    <n v="82"/>
    <n v="0"/>
    <n v="82"/>
    <n v="72"/>
    <n v="0"/>
    <n v="0"/>
    <n v="72"/>
    <n v="68"/>
    <n v="0"/>
    <n v="74"/>
    <n v="74"/>
  </r>
  <r>
    <x v="76"/>
    <n v="0"/>
    <x v="1"/>
    <s v="SEN"/>
    <x v="4"/>
    <m/>
    <n v="0"/>
    <n v="0"/>
    <n v="0"/>
    <s v="Not eligible"/>
    <n v="0"/>
    <n v="97"/>
    <n v="0"/>
    <n v="97"/>
    <n v="93"/>
    <n v="0"/>
    <n v="0"/>
    <n v="93"/>
    <n v="95"/>
    <n v="0"/>
    <n v="80"/>
    <n v="95"/>
  </r>
  <r>
    <x v="77"/>
    <n v="277"/>
    <x v="0"/>
    <s v="V50"/>
    <x v="2"/>
    <m/>
    <n v="0"/>
    <n v="91"/>
    <n v="0"/>
    <n v="91"/>
    <n v="0"/>
    <n v="78"/>
    <n v="0"/>
    <n v="78"/>
    <n v="71"/>
    <n v="0"/>
    <n v="0"/>
    <n v="71"/>
    <n v="37"/>
    <n v="0"/>
    <n v="0"/>
    <n v="37"/>
  </r>
  <r>
    <x v="78"/>
    <n v="0"/>
    <x v="0"/>
    <s v="V50"/>
    <x v="2"/>
    <m/>
    <n v="0"/>
    <n v="0"/>
    <n v="0"/>
    <s v="Not eligible"/>
    <n v="0"/>
    <n v="0"/>
    <n v="0"/>
    <n v="0"/>
    <n v="69"/>
    <n v="0"/>
    <n v="0"/>
    <n v="69"/>
    <n v="0"/>
    <n v="0"/>
    <n v="0"/>
    <s v="Not eligible"/>
  </r>
  <r>
    <x v="79"/>
    <n v="0"/>
    <x v="1"/>
    <s v="V50"/>
    <x v="3"/>
    <m/>
    <n v="0"/>
    <n v="0"/>
    <n v="0"/>
    <s v="Not eligible"/>
    <n v="0"/>
    <n v="0"/>
    <n v="0"/>
    <n v="0"/>
    <n v="89"/>
    <n v="0"/>
    <n v="0"/>
    <n v="89"/>
    <n v="0"/>
    <n v="0"/>
    <n v="0"/>
    <s v="Not eligible"/>
  </r>
  <r>
    <x v="80"/>
    <n v="0"/>
    <x v="1"/>
    <s v="V50"/>
    <x v="3"/>
    <m/>
    <n v="0"/>
    <n v="0"/>
    <n v="0"/>
    <s v="Not eligible"/>
    <n v="0"/>
    <n v="0"/>
    <n v="0"/>
    <n v="0"/>
    <n v="88"/>
    <n v="0"/>
    <n v="0"/>
    <n v="88"/>
    <n v="0"/>
    <n v="0"/>
    <n v="0"/>
    <s v="Not eligible"/>
  </r>
  <r>
    <x v="81"/>
    <n v="0"/>
    <x v="1"/>
    <s v="V40"/>
    <x v="5"/>
    <m/>
    <n v="0"/>
    <n v="0"/>
    <n v="0"/>
    <s v="Not eligible"/>
    <n v="0"/>
    <n v="0"/>
    <n v="0"/>
    <n v="0"/>
    <n v="90"/>
    <n v="0"/>
    <n v="0"/>
    <n v="90"/>
    <n v="81"/>
    <n v="0"/>
    <n v="0"/>
    <n v="81"/>
  </r>
  <r>
    <x v="82"/>
    <n v="296"/>
    <x v="0"/>
    <s v="V50"/>
    <x v="2"/>
    <m/>
    <n v="87"/>
    <n v="0"/>
    <n v="0"/>
    <n v="87"/>
    <n v="0"/>
    <n v="76"/>
    <n v="0"/>
    <n v="76"/>
    <n v="66"/>
    <n v="0"/>
    <n v="0"/>
    <n v="66"/>
    <n v="0"/>
    <n v="67"/>
    <n v="0"/>
    <n v="67"/>
  </r>
  <r>
    <x v="83"/>
    <n v="0"/>
    <x v="1"/>
    <s v="SEN"/>
    <x v="4"/>
    <m/>
    <n v="0"/>
    <n v="0"/>
    <n v="0"/>
    <s v="Not eligible"/>
    <n v="0"/>
    <n v="0"/>
    <n v="0"/>
    <n v="0"/>
    <n v="85"/>
    <n v="0"/>
    <n v="0"/>
    <n v="85"/>
    <n v="73"/>
    <n v="0"/>
    <n v="0"/>
    <n v="73"/>
  </r>
  <r>
    <x v="84"/>
    <n v="0"/>
    <x v="0"/>
    <s v="SEN"/>
    <x v="0"/>
    <m/>
    <n v="0"/>
    <n v="0"/>
    <n v="0"/>
    <s v="Not eligible"/>
    <n v="0"/>
    <n v="0"/>
    <n v="0"/>
    <n v="0"/>
    <n v="65"/>
    <n v="0"/>
    <n v="0"/>
    <n v="65"/>
    <n v="41"/>
    <n v="0"/>
    <n v="0"/>
    <n v="41"/>
  </r>
  <r>
    <x v="85"/>
    <n v="0"/>
    <x v="0"/>
    <s v="V40"/>
    <x v="1"/>
    <m/>
    <n v="0"/>
    <n v="0"/>
    <n v="0"/>
    <s v="Not eligible"/>
    <n v="0"/>
    <n v="79"/>
    <n v="0"/>
    <n v="79"/>
    <n v="64"/>
    <n v="0"/>
    <n v="0"/>
    <n v="64"/>
    <n v="55"/>
    <n v="72"/>
    <n v="69"/>
    <n v="72"/>
  </r>
  <r>
    <x v="86"/>
    <n v="0"/>
    <x v="0"/>
    <s v="SEN"/>
    <x v="0"/>
    <m/>
    <n v="0"/>
    <n v="0"/>
    <n v="0"/>
    <s v="Not eligible"/>
    <n v="0"/>
    <n v="0"/>
    <n v="0"/>
    <n v="0"/>
    <n v="63"/>
    <n v="77"/>
    <n v="0"/>
    <n v="77"/>
    <n v="0"/>
    <n v="0"/>
    <n v="77"/>
    <n v="77"/>
  </r>
  <r>
    <x v="87"/>
    <n v="0"/>
    <x v="1"/>
    <s v="SEN"/>
    <x v="4"/>
    <m/>
    <n v="83"/>
    <n v="0"/>
    <n v="0"/>
    <n v="83"/>
    <n v="0"/>
    <n v="0"/>
    <n v="0"/>
    <n v="0"/>
    <n v="83"/>
    <n v="85"/>
    <n v="0"/>
    <n v="85"/>
    <n v="0"/>
    <n v="0"/>
    <n v="0"/>
    <s v="Not eligible"/>
  </r>
  <r>
    <x v="88"/>
    <n v="0"/>
    <x v="1"/>
    <s v="SEN"/>
    <x v="4"/>
    <m/>
    <n v="93"/>
    <n v="0"/>
    <n v="0"/>
    <n v="93"/>
    <n v="0"/>
    <n v="0"/>
    <n v="0"/>
    <n v="0"/>
    <n v="82"/>
    <n v="0"/>
    <n v="0"/>
    <n v="82"/>
    <n v="0"/>
    <n v="0"/>
    <n v="0"/>
    <s v="Not eligible"/>
  </r>
  <r>
    <x v="89"/>
    <n v="250"/>
    <x v="1"/>
    <s v="V40"/>
    <x v="5"/>
    <m/>
    <n v="91"/>
    <n v="0"/>
    <n v="93"/>
    <n v="93"/>
    <n v="0"/>
    <n v="0"/>
    <n v="0"/>
    <n v="0"/>
    <n v="81"/>
    <n v="0"/>
    <n v="0"/>
    <n v="81"/>
    <n v="76"/>
    <n v="0"/>
    <n v="0"/>
    <n v="76"/>
  </r>
  <r>
    <x v="90"/>
    <n v="261"/>
    <x v="0"/>
    <s v="V60+"/>
    <x v="6"/>
    <m/>
    <n v="0"/>
    <n v="0"/>
    <n v="96"/>
    <n v="96"/>
    <n v="0"/>
    <n v="69"/>
    <n v="0"/>
    <n v="69"/>
    <n v="61"/>
    <n v="0"/>
    <n v="0"/>
    <n v="61"/>
    <n v="35"/>
    <n v="0"/>
    <n v="0"/>
    <n v="35"/>
  </r>
  <r>
    <x v="91"/>
    <n v="0"/>
    <x v="1"/>
    <s v="SEN"/>
    <x v="4"/>
    <m/>
    <n v="0"/>
    <n v="0"/>
    <n v="0"/>
    <s v="Not eligible"/>
    <n v="0"/>
    <n v="0"/>
    <n v="0"/>
    <n v="0"/>
    <n v="80"/>
    <n v="0"/>
    <n v="0"/>
    <n v="80"/>
    <n v="72"/>
    <n v="0"/>
    <n v="0"/>
    <n v="72"/>
  </r>
  <r>
    <x v="92"/>
    <n v="268"/>
    <x v="1"/>
    <s v="V50"/>
    <x v="3"/>
    <m/>
    <n v="87"/>
    <n v="0"/>
    <n v="0"/>
    <n v="87"/>
    <n v="0"/>
    <n v="0"/>
    <n v="0"/>
    <n v="0"/>
    <n v="79"/>
    <n v="93"/>
    <n v="0"/>
    <n v="93"/>
    <n v="0"/>
    <n v="88"/>
    <n v="0"/>
    <n v="88"/>
  </r>
  <r>
    <x v="93"/>
    <n v="0"/>
    <x v="1"/>
    <s v="V50"/>
    <x v="3"/>
    <m/>
    <n v="0"/>
    <n v="0"/>
    <n v="0"/>
    <s v="Not eligible"/>
    <n v="0"/>
    <n v="0"/>
    <n v="0"/>
    <n v="0"/>
    <n v="78"/>
    <n v="0"/>
    <n v="0"/>
    <n v="78"/>
    <n v="60"/>
    <n v="0"/>
    <n v="0"/>
    <n v="60"/>
  </r>
  <r>
    <x v="94"/>
    <n v="0"/>
    <x v="0"/>
    <s v="V50"/>
    <x v="2"/>
    <m/>
    <n v="0"/>
    <n v="0"/>
    <n v="0"/>
    <s v="Not eligible"/>
    <n v="0"/>
    <n v="0"/>
    <n v="0"/>
    <n v="0"/>
    <n v="58"/>
    <n v="0"/>
    <n v="0"/>
    <n v="58"/>
    <n v="0"/>
    <n v="0"/>
    <n v="0"/>
    <s v="Not eligible"/>
  </r>
  <r>
    <x v="95"/>
    <n v="225"/>
    <x v="1"/>
    <s v="V40"/>
    <x v="5"/>
    <m/>
    <n v="86"/>
    <n v="0"/>
    <n v="0"/>
    <n v="86"/>
    <n v="0"/>
    <n v="0"/>
    <n v="0"/>
    <n v="0"/>
    <n v="77"/>
    <n v="0"/>
    <n v="0"/>
    <n v="77"/>
    <n v="62"/>
    <n v="0"/>
    <n v="0"/>
    <n v="62"/>
  </r>
  <r>
    <x v="96"/>
    <n v="0"/>
    <x v="0"/>
    <s v="V60+"/>
    <x v="6"/>
    <m/>
    <n v="0"/>
    <n v="0"/>
    <n v="0"/>
    <s v="Not eligible"/>
    <n v="0"/>
    <n v="0"/>
    <n v="0"/>
    <n v="0"/>
    <n v="57"/>
    <n v="0"/>
    <n v="0"/>
    <n v="57"/>
    <n v="0"/>
    <n v="0"/>
    <n v="0"/>
    <s v="Not eligible"/>
  </r>
  <r>
    <x v="97"/>
    <n v="0"/>
    <x v="1"/>
    <s v="V50"/>
    <x v="3"/>
    <m/>
    <n v="0"/>
    <n v="0"/>
    <n v="0"/>
    <s v="Not eligible"/>
    <n v="0"/>
    <n v="0"/>
    <n v="0"/>
    <n v="0"/>
    <n v="75"/>
    <n v="0"/>
    <n v="0"/>
    <n v="75"/>
    <n v="0"/>
    <n v="0"/>
    <n v="65"/>
    <n v="65"/>
  </r>
  <r>
    <x v="98"/>
    <n v="0"/>
    <x v="0"/>
    <s v="V60+"/>
    <x v="6"/>
    <m/>
    <n v="0"/>
    <n v="0"/>
    <n v="0"/>
    <s v="Not eligible"/>
    <n v="0"/>
    <n v="0"/>
    <n v="0"/>
    <n v="0"/>
    <n v="55"/>
    <n v="0"/>
    <n v="0"/>
    <n v="55"/>
    <n v="0"/>
    <n v="0"/>
    <n v="0"/>
    <s v="Not eligible"/>
  </r>
  <r>
    <x v="99"/>
    <n v="0"/>
    <x v="1"/>
    <s v="SEN"/>
    <x v="4"/>
    <m/>
    <n v="0"/>
    <n v="0"/>
    <n v="0"/>
    <s v="Not eligible"/>
    <n v="0"/>
    <n v="0"/>
    <n v="0"/>
    <n v="0"/>
    <n v="72"/>
    <n v="0"/>
    <n v="0"/>
    <n v="72"/>
    <n v="0"/>
    <n v="0"/>
    <n v="0"/>
    <s v="Not eligible"/>
  </r>
  <r>
    <x v="100"/>
    <n v="0"/>
    <x v="0"/>
    <s v="V60+"/>
    <x v="6"/>
    <m/>
    <n v="0"/>
    <n v="0"/>
    <n v="0"/>
    <s v="Not eligible"/>
    <n v="0"/>
    <n v="0"/>
    <n v="0"/>
    <n v="0"/>
    <n v="54"/>
    <n v="0"/>
    <n v="0"/>
    <n v="54"/>
    <n v="0"/>
    <n v="0"/>
    <n v="0"/>
    <s v="Not eligible"/>
  </r>
  <r>
    <x v="101"/>
    <n v="0"/>
    <x v="1"/>
    <s v="V50"/>
    <x v="3"/>
    <m/>
    <n v="0"/>
    <n v="0"/>
    <n v="0"/>
    <s v="Not eligible"/>
    <n v="0"/>
    <n v="83"/>
    <n v="0"/>
    <n v="83"/>
    <n v="71"/>
    <n v="0"/>
    <n v="0"/>
    <n v="71"/>
    <n v="53"/>
    <n v="0"/>
    <n v="0"/>
    <n v="53"/>
  </r>
  <r>
    <x v="102"/>
    <n v="0"/>
    <x v="1"/>
    <s v="V40"/>
    <x v="5"/>
    <m/>
    <n v="0"/>
    <n v="0"/>
    <n v="0"/>
    <s v="Not eligible"/>
    <n v="0"/>
    <n v="0"/>
    <n v="0"/>
    <n v="0"/>
    <n v="70"/>
    <n v="0"/>
    <n v="0"/>
    <n v="70"/>
    <n v="0"/>
    <n v="82"/>
    <n v="60"/>
    <n v="82"/>
  </r>
  <r>
    <x v="103"/>
    <n v="217"/>
    <x v="1"/>
    <s v="V60+"/>
    <x v="7"/>
    <m/>
    <n v="0"/>
    <n v="90"/>
    <n v="0"/>
    <n v="90"/>
    <n v="0"/>
    <n v="0"/>
    <n v="0"/>
    <n v="0"/>
    <n v="69"/>
    <n v="0"/>
    <n v="0"/>
    <n v="69"/>
    <n v="58"/>
    <n v="0"/>
    <n v="0"/>
    <n v="58"/>
  </r>
  <r>
    <x v="104"/>
    <n v="0"/>
    <x v="1"/>
    <s v="V40"/>
    <x v="5"/>
    <m/>
    <n v="0"/>
    <n v="0"/>
    <n v="0"/>
    <s v="Not eligible"/>
    <n v="0"/>
    <n v="0"/>
    <n v="0"/>
    <n v="0"/>
    <n v="68"/>
    <n v="0"/>
    <n v="0"/>
    <n v="68"/>
    <n v="0"/>
    <n v="0"/>
    <n v="0"/>
    <s v="Not eligible"/>
  </r>
  <r>
    <x v="105"/>
    <n v="0"/>
    <x v="1"/>
    <s v="V40"/>
    <x v="5"/>
    <m/>
    <n v="0"/>
    <n v="0"/>
    <n v="0"/>
    <s v="Not eligible"/>
    <n v="0"/>
    <n v="0"/>
    <n v="0"/>
    <n v="0"/>
    <n v="67"/>
    <n v="0"/>
    <n v="0"/>
    <n v="67"/>
    <n v="40"/>
    <n v="0"/>
    <n v="0"/>
    <n v="40"/>
  </r>
  <r>
    <x v="106"/>
    <n v="196"/>
    <x v="1"/>
    <s v="SEN"/>
    <x v="4"/>
    <m/>
    <n v="0"/>
    <n v="78"/>
    <n v="0"/>
    <n v="78"/>
    <n v="0"/>
    <n v="0"/>
    <n v="0"/>
    <n v="0"/>
    <n v="66"/>
    <n v="0"/>
    <n v="0"/>
    <n v="66"/>
    <n v="52"/>
    <n v="0"/>
    <n v="0"/>
    <n v="52"/>
  </r>
  <r>
    <x v="107"/>
    <n v="225"/>
    <x v="1"/>
    <s v="V40"/>
    <x v="5"/>
    <m/>
    <n v="74"/>
    <n v="79"/>
    <n v="0"/>
    <n v="79"/>
    <n v="0"/>
    <n v="0"/>
    <n v="0"/>
    <n v="0"/>
    <n v="65"/>
    <n v="0"/>
    <n v="0"/>
    <n v="65"/>
    <n v="0"/>
    <n v="81"/>
    <n v="58"/>
    <n v="81"/>
  </r>
  <r>
    <x v="108"/>
    <n v="0"/>
    <x v="1"/>
    <s v="SEN"/>
    <x v="4"/>
    <m/>
    <n v="0"/>
    <n v="0"/>
    <n v="0"/>
    <s v="Not eligible"/>
    <n v="0"/>
    <n v="0"/>
    <n v="0"/>
    <n v="0"/>
    <n v="63"/>
    <n v="0"/>
    <n v="0"/>
    <n v="63"/>
    <n v="0"/>
    <n v="0"/>
    <n v="0"/>
    <s v="Not eligible"/>
  </r>
  <r>
    <x v="109"/>
    <n v="219"/>
    <x v="1"/>
    <s v="V50"/>
    <x v="3"/>
    <m/>
    <n v="77"/>
    <n v="0"/>
    <n v="0"/>
    <n v="77"/>
    <n v="0"/>
    <n v="0"/>
    <n v="0"/>
    <n v="0"/>
    <n v="62"/>
    <n v="0"/>
    <n v="0"/>
    <n v="62"/>
    <n v="0"/>
    <n v="80"/>
    <n v="0"/>
    <n v="80"/>
  </r>
  <r>
    <x v="110"/>
    <n v="0"/>
    <x v="0"/>
    <s v="SEN"/>
    <x v="0"/>
    <m/>
    <n v="0"/>
    <n v="0"/>
    <n v="0"/>
    <s v="Not eligible"/>
    <n v="0"/>
    <n v="0"/>
    <n v="0"/>
    <n v="0"/>
    <n v="53"/>
    <n v="0"/>
    <n v="0"/>
    <n v="53"/>
    <n v="32"/>
    <n v="0"/>
    <n v="0"/>
    <n v="32"/>
  </r>
  <r>
    <x v="111"/>
    <n v="211"/>
    <x v="1"/>
    <s v="SEN"/>
    <x v="4"/>
    <m/>
    <n v="70"/>
    <n v="0"/>
    <n v="0"/>
    <n v="70"/>
    <n v="0"/>
    <n v="0"/>
    <n v="0"/>
    <n v="0"/>
    <n v="61"/>
    <n v="79"/>
    <n v="0"/>
    <n v="79"/>
    <n v="43"/>
    <n v="0"/>
    <n v="62"/>
    <n v="62"/>
  </r>
  <r>
    <x v="112"/>
    <n v="0"/>
    <x v="1"/>
    <s v="V50"/>
    <x v="3"/>
    <m/>
    <n v="0"/>
    <n v="0"/>
    <n v="0"/>
    <s v="Not eligible"/>
    <n v="0"/>
    <n v="0"/>
    <n v="0"/>
    <n v="0"/>
    <n v="60"/>
    <n v="0"/>
    <n v="0"/>
    <n v="60"/>
    <n v="41"/>
    <n v="76"/>
    <n v="0"/>
    <n v="76"/>
  </r>
  <r>
    <x v="113"/>
    <n v="0"/>
    <x v="1"/>
    <s v="SEN"/>
    <x v="4"/>
    <m/>
    <n v="0"/>
    <n v="0"/>
    <n v="0"/>
    <s v="Not eligible"/>
    <n v="0"/>
    <n v="0"/>
    <n v="0"/>
    <n v="0"/>
    <n v="59"/>
    <n v="0"/>
    <n v="0"/>
    <n v="59"/>
    <n v="42"/>
    <n v="0"/>
    <n v="0"/>
    <n v="42"/>
  </r>
  <r>
    <x v="114"/>
    <n v="189"/>
    <x v="1"/>
    <s v="SEN"/>
    <x v="4"/>
    <m/>
    <n v="69"/>
    <n v="76"/>
    <n v="0"/>
    <n v="76"/>
    <n v="0"/>
    <n v="0"/>
    <n v="0"/>
    <n v="0"/>
    <n v="58"/>
    <n v="77"/>
    <n v="0"/>
    <n v="77"/>
    <n v="36"/>
    <n v="0"/>
    <n v="0"/>
    <n v="36"/>
  </r>
  <r>
    <x v="115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116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97"/>
    <n v="0"/>
    <n v="0"/>
    <n v="97"/>
  </r>
  <r>
    <x v="117"/>
    <n v="391"/>
    <x v="0"/>
    <s v="V40"/>
    <x v="1"/>
    <m/>
    <n v="0"/>
    <n v="99"/>
    <n v="0"/>
    <n v="99"/>
    <n v="0"/>
    <n v="98"/>
    <n v="0"/>
    <n v="98"/>
    <n v="0"/>
    <n v="99"/>
    <n v="0"/>
    <n v="99"/>
    <n v="95"/>
    <n v="0"/>
    <n v="92"/>
    <n v="95"/>
  </r>
  <r>
    <x v="118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94"/>
    <n v="98"/>
    <n v="97"/>
    <n v="98"/>
  </r>
  <r>
    <x v="119"/>
    <n v="0"/>
    <x v="0"/>
    <s v="V40"/>
    <x v="1"/>
    <m/>
    <n v="0"/>
    <n v="0"/>
    <n v="0"/>
    <s v="Not eligible"/>
    <n v="0"/>
    <n v="99"/>
    <n v="0"/>
    <n v="99"/>
    <n v="0"/>
    <n v="0"/>
    <n v="0"/>
    <s v="Not eligible"/>
    <n v="92"/>
    <n v="0"/>
    <n v="99"/>
    <n v="99"/>
  </r>
  <r>
    <x v="120"/>
    <n v="382"/>
    <x v="0"/>
    <s v="V40"/>
    <x v="1"/>
    <m/>
    <n v="97"/>
    <n v="0"/>
    <n v="0"/>
    <n v="97"/>
    <n v="0"/>
    <n v="96"/>
    <n v="0"/>
    <n v="96"/>
    <n v="0"/>
    <n v="98"/>
    <n v="0"/>
    <n v="98"/>
    <n v="91"/>
    <n v="0"/>
    <n v="0"/>
    <n v="91"/>
  </r>
  <r>
    <x v="121"/>
    <n v="0"/>
    <x v="0"/>
    <s v="SEN"/>
    <x v="0"/>
    <m/>
    <n v="0"/>
    <n v="0"/>
    <n v="0"/>
    <s v="Not eligible"/>
    <n v="0"/>
    <n v="94"/>
    <n v="0"/>
    <n v="94"/>
    <n v="0"/>
    <n v="0"/>
    <n v="0"/>
    <s v="Not eligible"/>
    <n v="90"/>
    <n v="0"/>
    <n v="0"/>
    <n v="90"/>
  </r>
  <r>
    <x v="122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88"/>
    <n v="0"/>
    <n v="84"/>
    <n v="88"/>
  </r>
  <r>
    <x v="123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87"/>
    <n v="0"/>
    <n v="95"/>
    <n v="95"/>
  </r>
  <r>
    <x v="124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84"/>
    <n v="0"/>
    <n v="0"/>
    <n v="84"/>
  </r>
  <r>
    <x v="125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83"/>
    <n v="95"/>
    <n v="0"/>
    <n v="95"/>
  </r>
  <r>
    <x v="126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78"/>
    <n v="0"/>
    <n v="0"/>
    <n v="78"/>
  </r>
  <r>
    <x v="127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77"/>
    <n v="0"/>
    <n v="0"/>
    <n v="77"/>
  </r>
  <r>
    <x v="128"/>
    <n v="272"/>
    <x v="0"/>
    <s v="V50"/>
    <x v="2"/>
    <m/>
    <n v="0"/>
    <n v="93"/>
    <n v="0"/>
    <n v="93"/>
    <n v="0"/>
    <n v="0"/>
    <n v="0"/>
    <n v="0"/>
    <n v="0"/>
    <n v="91"/>
    <n v="0"/>
    <n v="91"/>
    <n v="75"/>
    <n v="88"/>
    <n v="0"/>
    <n v="88"/>
  </r>
  <r>
    <x v="129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72"/>
    <n v="0"/>
    <n v="0"/>
    <n v="72"/>
  </r>
  <r>
    <x v="130"/>
    <n v="249"/>
    <x v="0"/>
    <s v="SEN"/>
    <x v="0"/>
    <m/>
    <n v="88"/>
    <n v="0"/>
    <n v="0"/>
    <n v="88"/>
    <n v="0"/>
    <n v="0"/>
    <n v="0"/>
    <n v="0"/>
    <n v="0"/>
    <n v="88"/>
    <n v="0"/>
    <n v="88"/>
    <n v="69"/>
    <n v="73"/>
    <n v="73"/>
    <n v="73"/>
  </r>
  <r>
    <x v="131"/>
    <n v="0"/>
    <x v="0"/>
    <s v="V50"/>
    <x v="2"/>
    <m/>
    <n v="92"/>
    <n v="0"/>
    <n v="0"/>
    <n v="92"/>
    <n v="0"/>
    <n v="86"/>
    <n v="0"/>
    <n v="86"/>
    <n v="0"/>
    <n v="0"/>
    <n v="0"/>
    <s v="Not eligible"/>
    <n v="65"/>
    <n v="87"/>
    <n v="81"/>
    <n v="87"/>
  </r>
  <r>
    <x v="132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64"/>
    <n v="0"/>
    <n v="0"/>
    <n v="64"/>
  </r>
  <r>
    <x v="133"/>
    <n v="0"/>
    <x v="0"/>
    <s v="SEN"/>
    <x v="0"/>
    <m/>
    <n v="0"/>
    <n v="94"/>
    <n v="100"/>
    <n v="100"/>
    <n v="0"/>
    <n v="0"/>
    <n v="0"/>
    <n v="0"/>
    <n v="0"/>
    <n v="0"/>
    <n v="0"/>
    <s v="Not eligible"/>
    <n v="63"/>
    <n v="0"/>
    <n v="83"/>
    <n v="83"/>
  </r>
  <r>
    <x v="134"/>
    <n v="0"/>
    <x v="0"/>
    <s v="V50"/>
    <x v="2"/>
    <m/>
    <n v="0"/>
    <n v="0"/>
    <n v="0"/>
    <s v="Not eligible"/>
    <n v="0"/>
    <n v="0"/>
    <n v="0"/>
    <n v="0"/>
    <n v="0"/>
    <n v="85"/>
    <n v="0"/>
    <n v="85"/>
    <n v="60"/>
    <n v="0"/>
    <n v="0"/>
    <n v="60"/>
  </r>
  <r>
    <x v="135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58"/>
    <n v="0"/>
    <n v="0"/>
    <n v="58"/>
  </r>
  <r>
    <x v="136"/>
    <n v="0"/>
    <x v="0"/>
    <s v="V60+"/>
    <x v="6"/>
    <m/>
    <n v="0"/>
    <n v="0"/>
    <n v="0"/>
    <s v="Not eligible"/>
    <n v="0"/>
    <n v="0"/>
    <n v="0"/>
    <n v="0"/>
    <n v="0"/>
    <n v="0"/>
    <n v="0"/>
    <s v="Not eligible"/>
    <n v="57"/>
    <n v="0"/>
    <n v="0"/>
    <n v="57"/>
  </r>
  <r>
    <x v="137"/>
    <n v="0"/>
    <x v="0"/>
    <s v="V40"/>
    <x v="1"/>
    <m/>
    <n v="0"/>
    <n v="0"/>
    <n v="0"/>
    <s v="Not eligible"/>
    <n v="0"/>
    <n v="0"/>
    <n v="0"/>
    <n v="0"/>
    <n v="0"/>
    <n v="92"/>
    <n v="0"/>
    <n v="92"/>
    <n v="53"/>
    <n v="0"/>
    <n v="0"/>
    <n v="53"/>
  </r>
  <r>
    <x v="138"/>
    <n v="0"/>
    <x v="0"/>
    <s v="V50"/>
    <x v="2"/>
    <m/>
    <n v="90"/>
    <n v="0"/>
    <n v="0"/>
    <n v="90"/>
    <n v="0"/>
    <n v="81"/>
    <n v="0"/>
    <n v="81"/>
    <n v="0"/>
    <n v="0"/>
    <n v="0"/>
    <s v="Not eligible"/>
    <n v="52"/>
    <n v="81"/>
    <n v="0"/>
    <n v="81"/>
  </r>
  <r>
    <x v="139"/>
    <n v="0"/>
    <x v="0"/>
    <s v="V60+"/>
    <x v="6"/>
    <m/>
    <n v="0"/>
    <n v="0"/>
    <n v="0"/>
    <s v="Not eligible"/>
    <n v="0"/>
    <n v="0"/>
    <n v="0"/>
    <n v="0"/>
    <n v="0"/>
    <n v="0"/>
    <n v="0"/>
    <s v="Not eligible"/>
    <n v="49"/>
    <n v="0"/>
    <n v="62"/>
    <n v="62"/>
  </r>
  <r>
    <x v="140"/>
    <n v="194"/>
    <x v="0"/>
    <s v="V60+"/>
    <x v="6"/>
    <m/>
    <n v="80"/>
    <n v="0"/>
    <n v="0"/>
    <n v="80"/>
    <n v="0"/>
    <n v="0"/>
    <n v="0"/>
    <n v="0"/>
    <n v="68"/>
    <n v="0"/>
    <n v="0"/>
    <n v="68"/>
    <n v="46"/>
    <n v="0"/>
    <n v="0"/>
    <n v="46"/>
  </r>
  <r>
    <x v="141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45"/>
    <n v="0"/>
    <n v="0"/>
    <n v="45"/>
  </r>
  <r>
    <x v="142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44"/>
    <n v="0"/>
    <n v="0"/>
    <n v="44"/>
  </r>
  <r>
    <x v="143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43"/>
    <n v="70"/>
    <n v="0"/>
    <n v="70"/>
  </r>
  <r>
    <x v="144"/>
    <n v="0"/>
    <x v="0"/>
    <s v="SEN"/>
    <x v="0"/>
    <m/>
    <n v="0"/>
    <n v="0"/>
    <n v="0"/>
    <s v="Not eligible"/>
    <n v="0"/>
    <n v="0"/>
    <n v="0"/>
    <n v="0"/>
    <n v="0"/>
    <n v="0"/>
    <n v="0"/>
    <s v="Not eligible"/>
    <n v="42"/>
    <n v="0"/>
    <n v="0"/>
    <n v="42"/>
  </r>
  <r>
    <x v="145"/>
    <n v="0"/>
    <x v="0"/>
    <s v="V40"/>
    <x v="1"/>
    <m/>
    <n v="0"/>
    <n v="0"/>
    <n v="0"/>
    <s v="Not eligible"/>
    <n v="0"/>
    <n v="74"/>
    <n v="0"/>
    <n v="74"/>
    <n v="0"/>
    <n v="0"/>
    <n v="0"/>
    <s v="Not eligible"/>
    <n v="40"/>
    <n v="71"/>
    <n v="58"/>
    <n v="71"/>
  </r>
  <r>
    <x v="146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39"/>
    <n v="0"/>
    <n v="67"/>
    <n v="67"/>
  </r>
  <r>
    <x v="147"/>
    <n v="0"/>
    <x v="0"/>
    <s v="V50"/>
    <x v="2"/>
    <m/>
    <n v="0"/>
    <n v="0"/>
    <n v="0"/>
    <s v="Not eligible"/>
    <n v="0"/>
    <n v="0"/>
    <n v="0"/>
    <n v="0"/>
    <n v="0"/>
    <n v="0"/>
    <n v="0"/>
    <s v="Not eligible"/>
    <n v="38"/>
    <n v="68"/>
    <n v="0"/>
    <n v="68"/>
  </r>
  <r>
    <x v="148"/>
    <n v="0"/>
    <x v="0"/>
    <s v="V50"/>
    <x v="2"/>
    <m/>
    <n v="0"/>
    <n v="0"/>
    <n v="0"/>
    <s v="Not eligible"/>
    <n v="0"/>
    <n v="0"/>
    <n v="0"/>
    <n v="0"/>
    <n v="0"/>
    <n v="0"/>
    <n v="0"/>
    <s v="Not eligible"/>
    <n v="36"/>
    <n v="66"/>
    <n v="0"/>
    <n v="66"/>
  </r>
  <r>
    <x v="149"/>
    <n v="0"/>
    <x v="0"/>
    <s v="V60+"/>
    <x v="6"/>
    <m/>
    <n v="0"/>
    <n v="0"/>
    <n v="0"/>
    <s v="Not eligible"/>
    <n v="0"/>
    <n v="0"/>
    <n v="0"/>
    <n v="0"/>
    <n v="0"/>
    <n v="0"/>
    <n v="0"/>
    <s v="Not eligible"/>
    <n v="34"/>
    <n v="0"/>
    <n v="0"/>
    <n v="34"/>
  </r>
  <r>
    <x v="150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31"/>
    <n v="0"/>
    <n v="0"/>
    <n v="31"/>
  </r>
  <r>
    <x v="151"/>
    <n v="0"/>
    <x v="0"/>
    <s v="V50"/>
    <x v="2"/>
    <m/>
    <n v="0"/>
    <n v="0"/>
    <n v="0"/>
    <s v="Not eligible"/>
    <n v="0"/>
    <n v="0"/>
    <n v="0"/>
    <n v="0"/>
    <n v="0"/>
    <n v="0"/>
    <n v="0"/>
    <s v="Not eligible"/>
    <n v="30"/>
    <n v="0"/>
    <n v="0"/>
    <n v="30"/>
  </r>
  <r>
    <x v="152"/>
    <n v="0"/>
    <x v="0"/>
    <s v="V50"/>
    <x v="2"/>
    <m/>
    <n v="0"/>
    <n v="0"/>
    <n v="0"/>
    <s v="Not eligible"/>
    <n v="0"/>
    <n v="0"/>
    <n v="0"/>
    <n v="0"/>
    <n v="0"/>
    <n v="0"/>
    <n v="0"/>
    <s v="Not eligible"/>
    <n v="29"/>
    <n v="0"/>
    <n v="0"/>
    <n v="29"/>
  </r>
  <r>
    <x v="153"/>
    <n v="0"/>
    <x v="1"/>
    <s v="SEN"/>
    <x v="4"/>
    <m/>
    <n v="0"/>
    <n v="0"/>
    <n v="0"/>
    <s v="Not eligible"/>
    <n v="0"/>
    <n v="0"/>
    <n v="0"/>
    <n v="0"/>
    <n v="0"/>
    <n v="99"/>
    <n v="0"/>
    <n v="99"/>
    <n v="100"/>
    <n v="0"/>
    <n v="0"/>
    <n v="100"/>
  </r>
  <r>
    <x v="154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99"/>
    <n v="0"/>
    <n v="0"/>
    <n v="99"/>
  </r>
  <r>
    <x v="155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96"/>
    <n v="0"/>
    <n v="0"/>
    <n v="96"/>
  </r>
  <r>
    <x v="156"/>
    <n v="0"/>
    <x v="1"/>
    <s v="V40"/>
    <x v="5"/>
    <m/>
    <n v="97"/>
    <n v="0"/>
    <n v="0"/>
    <n v="97"/>
    <n v="0"/>
    <n v="0"/>
    <n v="0"/>
    <n v="0"/>
    <n v="0"/>
    <n v="0"/>
    <n v="0"/>
    <s v="Not eligible"/>
    <n v="94"/>
    <n v="0"/>
    <n v="0"/>
    <n v="94"/>
  </r>
  <r>
    <x v="157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92"/>
    <n v="0"/>
    <n v="0"/>
    <n v="92"/>
  </r>
  <r>
    <x v="158"/>
    <n v="0"/>
    <x v="1"/>
    <s v="V40"/>
    <x v="5"/>
    <m/>
    <n v="96"/>
    <n v="0"/>
    <n v="92"/>
    <n v="96"/>
    <n v="0"/>
    <n v="0"/>
    <n v="0"/>
    <n v="0"/>
    <n v="0"/>
    <n v="0"/>
    <n v="0"/>
    <s v="Not eligible"/>
    <n v="91"/>
    <n v="0"/>
    <n v="0"/>
    <n v="91"/>
  </r>
  <r>
    <x v="159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90"/>
    <n v="0"/>
    <n v="0"/>
    <n v="90"/>
  </r>
  <r>
    <x v="160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89"/>
    <n v="93"/>
    <n v="0"/>
    <n v="93"/>
  </r>
  <r>
    <x v="161"/>
    <n v="0"/>
    <x v="1"/>
    <s v="V40"/>
    <x v="5"/>
    <m/>
    <n v="0"/>
    <n v="0"/>
    <n v="0"/>
    <s v="Not eligible"/>
    <n v="0"/>
    <n v="0"/>
    <n v="0"/>
    <n v="0"/>
    <n v="0"/>
    <n v="0"/>
    <n v="0"/>
    <s v="Not eligible"/>
    <n v="87"/>
    <n v="0"/>
    <n v="0"/>
    <n v="87"/>
  </r>
  <r>
    <x v="162"/>
    <n v="0"/>
    <x v="1"/>
    <s v="SEN"/>
    <x v="4"/>
    <m/>
    <n v="0"/>
    <n v="99"/>
    <n v="0"/>
    <n v="99"/>
    <n v="0"/>
    <n v="0"/>
    <n v="0"/>
    <n v="0"/>
    <n v="0"/>
    <n v="0"/>
    <n v="0"/>
    <s v="Not eligible"/>
    <n v="84"/>
    <n v="0"/>
    <n v="96"/>
    <n v="96"/>
  </r>
  <r>
    <x v="163"/>
    <n v="0"/>
    <x v="1"/>
    <s v="V40"/>
    <x v="5"/>
    <m/>
    <n v="0"/>
    <n v="0"/>
    <n v="0"/>
    <s v="Not eligible"/>
    <n v="0"/>
    <n v="98"/>
    <n v="0"/>
    <n v="98"/>
    <n v="0"/>
    <n v="0"/>
    <n v="0"/>
    <s v="Not eligible"/>
    <n v="83"/>
    <n v="0"/>
    <n v="91"/>
    <n v="91"/>
  </r>
  <r>
    <x v="164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80"/>
    <n v="0"/>
    <n v="0"/>
    <n v="80"/>
  </r>
  <r>
    <x v="165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79"/>
    <n v="0"/>
    <n v="0"/>
    <n v="79"/>
  </r>
  <r>
    <x v="166"/>
    <n v="0"/>
    <x v="1"/>
    <s v="V50"/>
    <x v="3"/>
    <m/>
    <n v="92"/>
    <n v="0"/>
    <n v="0"/>
    <n v="92"/>
    <n v="0"/>
    <n v="92"/>
    <n v="0"/>
    <n v="92"/>
    <n v="0"/>
    <n v="0"/>
    <n v="0"/>
    <s v="Not eligible"/>
    <n v="78"/>
    <n v="89"/>
    <n v="77"/>
    <n v="89"/>
  </r>
  <r>
    <x v="167"/>
    <n v="0"/>
    <x v="1"/>
    <s v="V40"/>
    <x v="5"/>
    <m/>
    <n v="0"/>
    <n v="0"/>
    <n v="0"/>
    <s v="Not eligible"/>
    <n v="0"/>
    <n v="84"/>
    <n v="0"/>
    <n v="84"/>
    <n v="0"/>
    <n v="0"/>
    <n v="0"/>
    <s v="Not eligible"/>
    <n v="77"/>
    <n v="86"/>
    <n v="74"/>
    <n v="86"/>
  </r>
  <r>
    <x v="168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75"/>
    <n v="0"/>
    <n v="0"/>
    <n v="75"/>
  </r>
  <r>
    <x v="169"/>
    <n v="0"/>
    <x v="1"/>
    <s v="SEN"/>
    <x v="4"/>
    <m/>
    <n v="0"/>
    <n v="0"/>
    <n v="0"/>
    <s v="Not eligible"/>
    <n v="0"/>
    <n v="0"/>
    <n v="0"/>
    <n v="0"/>
    <n v="0"/>
    <n v="87"/>
    <n v="0"/>
    <n v="87"/>
    <n v="71"/>
    <n v="0"/>
    <n v="0"/>
    <n v="71"/>
  </r>
  <r>
    <x v="170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70"/>
    <n v="0"/>
    <n v="0"/>
    <n v="70"/>
  </r>
  <r>
    <x v="171"/>
    <n v="0"/>
    <x v="1"/>
    <s v="V50"/>
    <x v="3"/>
    <m/>
    <n v="85"/>
    <n v="0"/>
    <n v="0"/>
    <n v="85"/>
    <n v="0"/>
    <n v="0"/>
    <n v="0"/>
    <n v="0"/>
    <n v="0"/>
    <n v="0"/>
    <n v="0"/>
    <s v="Not eligible"/>
    <n v="69"/>
    <n v="0"/>
    <n v="0"/>
    <n v="69"/>
  </r>
  <r>
    <x v="172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68"/>
    <n v="0"/>
    <n v="0"/>
    <n v="68"/>
  </r>
  <r>
    <x v="173"/>
    <n v="0"/>
    <x v="1"/>
    <s v="SEN"/>
    <x v="4"/>
    <m/>
    <n v="0"/>
    <n v="0"/>
    <n v="0"/>
    <s v="Not eligible"/>
    <n v="0"/>
    <n v="0"/>
    <n v="0"/>
    <n v="0"/>
    <n v="0"/>
    <n v="0"/>
    <n v="0"/>
    <s v="Not eligible"/>
    <n v="66"/>
    <n v="0"/>
    <n v="0"/>
    <n v="66"/>
  </r>
  <r>
    <x v="174"/>
    <n v="230"/>
    <x v="1"/>
    <s v="SEN"/>
    <x v="4"/>
    <m/>
    <n v="78"/>
    <n v="0"/>
    <n v="0"/>
    <n v="78"/>
    <n v="0"/>
    <n v="0"/>
    <n v="0"/>
    <n v="0"/>
    <n v="0"/>
    <n v="81"/>
    <n v="0"/>
    <n v="81"/>
    <n v="65"/>
    <n v="0"/>
    <n v="71"/>
    <n v="71"/>
  </r>
  <r>
    <x v="175"/>
    <n v="0"/>
    <x v="1"/>
    <s v="V40"/>
    <x v="5"/>
    <m/>
    <n v="0"/>
    <n v="0"/>
    <n v="0"/>
    <s v="Not eligible"/>
    <n v="0"/>
    <n v="0"/>
    <n v="0"/>
    <n v="0"/>
    <n v="0"/>
    <n v="0"/>
    <n v="0"/>
    <s v="Not eligible"/>
    <n v="64"/>
    <n v="0"/>
    <n v="0"/>
    <n v="64"/>
  </r>
  <r>
    <x v="176"/>
    <n v="0"/>
    <x v="1"/>
    <s v="V40"/>
    <x v="5"/>
    <m/>
    <n v="0"/>
    <n v="0"/>
    <n v="0"/>
    <s v="Not eligible"/>
    <n v="0"/>
    <n v="0"/>
    <n v="0"/>
    <n v="0"/>
    <n v="0"/>
    <n v="88"/>
    <n v="0"/>
    <n v="88"/>
    <n v="63"/>
    <n v="0"/>
    <n v="0"/>
    <n v="63"/>
  </r>
  <r>
    <x v="177"/>
    <n v="0"/>
    <x v="1"/>
    <s v="SEN"/>
    <x v="4"/>
    <m/>
    <n v="89"/>
    <n v="0"/>
    <n v="0"/>
    <n v="89"/>
    <n v="0"/>
    <n v="0"/>
    <n v="0"/>
    <n v="0"/>
    <n v="0"/>
    <n v="0"/>
    <n v="0"/>
    <s v="Not eligible"/>
    <n v="61"/>
    <n v="0"/>
    <n v="0"/>
    <n v="61"/>
  </r>
  <r>
    <x v="178"/>
    <n v="0"/>
    <x v="1"/>
    <s v="SEN"/>
    <x v="4"/>
    <m/>
    <n v="80"/>
    <n v="0"/>
    <n v="0"/>
    <n v="80"/>
    <n v="0"/>
    <n v="0"/>
    <n v="0"/>
    <n v="0"/>
    <n v="0"/>
    <n v="0"/>
    <n v="0"/>
    <s v="Not eligible"/>
    <n v="59"/>
    <n v="0"/>
    <n v="0"/>
    <n v="59"/>
  </r>
  <r>
    <x v="179"/>
    <n v="0"/>
    <x v="1"/>
    <s v="V50"/>
    <x v="3"/>
    <m/>
    <n v="0"/>
    <n v="0"/>
    <n v="0"/>
    <s v="Not eligible"/>
    <n v="0"/>
    <n v="87"/>
    <n v="0"/>
    <n v="87"/>
    <n v="0"/>
    <n v="0"/>
    <n v="0"/>
    <s v="Not eligible"/>
    <n v="57"/>
    <n v="0"/>
    <n v="0"/>
    <n v="57"/>
  </r>
  <r>
    <x v="180"/>
    <n v="213"/>
    <x v="1"/>
    <s v="V40"/>
    <x v="5"/>
    <m/>
    <n v="75"/>
    <n v="0"/>
    <n v="0"/>
    <n v="75"/>
    <n v="0"/>
    <n v="0"/>
    <n v="0"/>
    <n v="0"/>
    <n v="0"/>
    <n v="82"/>
    <n v="0"/>
    <n v="82"/>
    <n v="56"/>
    <n v="0"/>
    <n v="0"/>
    <n v="56"/>
  </r>
  <r>
    <x v="181"/>
    <n v="0"/>
    <x v="1"/>
    <s v="V40"/>
    <x v="5"/>
    <m/>
    <n v="72"/>
    <n v="85"/>
    <n v="0"/>
    <n v="85"/>
    <n v="0"/>
    <n v="0"/>
    <n v="0"/>
    <n v="0"/>
    <n v="0"/>
    <n v="0"/>
    <n v="0"/>
    <s v="Not eligible"/>
    <n v="55"/>
    <n v="79"/>
    <n v="0"/>
    <n v="79"/>
  </r>
  <r>
    <x v="182"/>
    <n v="0"/>
    <x v="1"/>
    <s v="V40"/>
    <x v="5"/>
    <m/>
    <n v="0"/>
    <n v="0"/>
    <n v="0"/>
    <s v="Not eligible"/>
    <n v="0"/>
    <n v="0"/>
    <n v="0"/>
    <n v="0"/>
    <n v="0"/>
    <n v="0"/>
    <n v="0"/>
    <s v="Not eligible"/>
    <n v="54"/>
    <n v="0"/>
    <n v="0"/>
    <n v="54"/>
  </r>
  <r>
    <x v="183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50"/>
    <n v="0"/>
    <n v="0"/>
    <n v="50"/>
  </r>
  <r>
    <x v="184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49"/>
    <n v="0"/>
    <n v="0"/>
    <n v="49"/>
  </r>
  <r>
    <x v="185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48"/>
    <n v="0"/>
    <n v="0"/>
    <n v="48"/>
  </r>
  <r>
    <x v="186"/>
    <n v="0"/>
    <x v="1"/>
    <s v="SEN"/>
    <x v="4"/>
    <m/>
    <n v="0"/>
    <n v="80"/>
    <n v="0"/>
    <n v="80"/>
    <n v="0"/>
    <n v="0"/>
    <n v="0"/>
    <n v="0"/>
    <n v="0"/>
    <n v="0"/>
    <n v="0"/>
    <s v="Not eligible"/>
    <n v="47"/>
    <n v="0"/>
    <n v="0"/>
    <n v="47"/>
  </r>
  <r>
    <x v="187"/>
    <n v="0"/>
    <x v="1"/>
    <s v="V40"/>
    <x v="5"/>
    <m/>
    <n v="0"/>
    <n v="0"/>
    <n v="0"/>
    <s v="Not eligible"/>
    <n v="0"/>
    <n v="0"/>
    <n v="0"/>
    <n v="0"/>
    <n v="0"/>
    <n v="0"/>
    <n v="0"/>
    <s v="Not eligible"/>
    <n v="45"/>
    <n v="0"/>
    <n v="0"/>
    <n v="45"/>
  </r>
  <r>
    <x v="188"/>
    <n v="0"/>
    <x v="1"/>
    <s v="V40"/>
    <x v="5"/>
    <m/>
    <n v="0"/>
    <n v="0"/>
    <n v="0"/>
    <s v="Not eligible"/>
    <n v="0"/>
    <n v="0"/>
    <n v="0"/>
    <n v="0"/>
    <n v="0"/>
    <n v="0"/>
    <n v="0"/>
    <s v="Not eligible"/>
    <n v="44"/>
    <n v="0"/>
    <n v="0"/>
    <n v="44"/>
  </r>
  <r>
    <x v="189"/>
    <n v="0"/>
    <x v="1"/>
    <s v="SEN"/>
    <x v="4"/>
    <m/>
    <n v="0"/>
    <n v="83"/>
    <n v="0"/>
    <n v="83"/>
    <n v="0"/>
    <n v="0"/>
    <n v="0"/>
    <n v="0"/>
    <n v="0"/>
    <n v="0"/>
    <n v="0"/>
    <s v="Not eligible"/>
    <n v="39"/>
    <n v="0"/>
    <n v="0"/>
    <n v="39"/>
  </r>
  <r>
    <x v="190"/>
    <n v="0"/>
    <x v="1"/>
    <s v="V40"/>
    <x v="5"/>
    <m/>
    <n v="0"/>
    <n v="84"/>
    <n v="0"/>
    <n v="84"/>
    <n v="0"/>
    <n v="0"/>
    <n v="0"/>
    <n v="0"/>
    <n v="0"/>
    <n v="0"/>
    <n v="0"/>
    <s v="Not eligible"/>
    <n v="38"/>
    <n v="0"/>
    <n v="0"/>
    <n v="38"/>
  </r>
  <r>
    <x v="191"/>
    <n v="0"/>
    <x v="1"/>
    <s v="SEN"/>
    <x v="4"/>
    <m/>
    <n v="0"/>
    <n v="0"/>
    <n v="0"/>
    <s v="Not eligible"/>
    <n v="0"/>
    <n v="0"/>
    <n v="0"/>
    <n v="0"/>
    <n v="0"/>
    <n v="78"/>
    <n v="0"/>
    <n v="78"/>
    <n v="37"/>
    <n v="77"/>
    <n v="61"/>
    <n v="77"/>
  </r>
  <r>
    <x v="192"/>
    <n v="0"/>
    <x v="0"/>
    <s v="V40"/>
    <x v="1"/>
    <m/>
    <n v="98"/>
    <n v="0"/>
    <n v="0"/>
    <n v="98"/>
    <n v="0"/>
    <n v="97"/>
    <n v="0"/>
    <n v="97"/>
    <n v="0"/>
    <n v="0"/>
    <n v="0"/>
    <s v="Not eligible"/>
    <n v="0"/>
    <n v="0"/>
    <n v="0"/>
    <s v="Not eligible"/>
  </r>
  <r>
    <x v="193"/>
    <n v="0"/>
    <x v="1"/>
    <s v="SEN"/>
    <x v="4"/>
    <m/>
    <n v="100"/>
    <n v="0"/>
    <n v="0"/>
    <n v="100"/>
    <n v="0"/>
    <n v="100"/>
    <n v="0"/>
    <n v="100"/>
    <n v="0"/>
    <n v="0"/>
    <n v="0"/>
    <s v="Not eligible"/>
    <n v="0"/>
    <n v="0"/>
    <n v="100"/>
    <n v="100"/>
  </r>
  <r>
    <x v="194"/>
    <n v="0"/>
    <x v="1"/>
    <s v="SEN"/>
    <x v="4"/>
    <m/>
    <n v="98"/>
    <n v="0"/>
    <n v="0"/>
    <n v="98"/>
    <n v="0"/>
    <n v="0"/>
    <n v="0"/>
    <n v="0"/>
    <n v="0"/>
    <n v="0"/>
    <n v="0"/>
    <s v="Not eligible"/>
    <n v="0"/>
    <n v="97"/>
    <n v="0"/>
    <n v="97"/>
  </r>
  <r>
    <x v="195"/>
    <n v="0"/>
    <x v="1"/>
    <s v="V40"/>
    <x v="5"/>
    <m/>
    <n v="94"/>
    <n v="0"/>
    <n v="0"/>
    <n v="94"/>
    <n v="0"/>
    <n v="0"/>
    <n v="0"/>
    <n v="0"/>
    <n v="0"/>
    <n v="0"/>
    <n v="0"/>
    <s v="Not eligible"/>
    <n v="0"/>
    <n v="0"/>
    <n v="0"/>
    <s v="Not eligible"/>
  </r>
  <r>
    <x v="196"/>
    <n v="0"/>
    <x v="0"/>
    <s v="SEN"/>
    <x v="0"/>
    <m/>
    <n v="82"/>
    <n v="0"/>
    <n v="0"/>
    <n v="82"/>
    <n v="0"/>
    <n v="0"/>
    <n v="0"/>
    <n v="0"/>
    <n v="0"/>
    <n v="0"/>
    <n v="0"/>
    <s v="Not eligible"/>
    <n v="0"/>
    <n v="0"/>
    <n v="0"/>
    <s v="Not eligible"/>
  </r>
  <r>
    <x v="197"/>
    <n v="0"/>
    <x v="0"/>
    <s v="V40"/>
    <x v="1"/>
    <m/>
    <n v="83"/>
    <n v="0"/>
    <n v="0"/>
    <n v="83"/>
    <n v="0"/>
    <n v="72"/>
    <n v="0"/>
    <n v="72"/>
    <n v="0"/>
    <n v="0"/>
    <n v="0"/>
    <s v="Not eligible"/>
    <n v="0"/>
    <n v="69"/>
    <n v="0"/>
    <n v="69"/>
  </r>
  <r>
    <x v="198"/>
    <n v="0"/>
    <x v="0"/>
    <s v="SEN"/>
    <x v="0"/>
    <m/>
    <n v="81"/>
    <n v="0"/>
    <n v="0"/>
    <n v="81"/>
    <n v="0"/>
    <n v="0"/>
    <n v="0"/>
    <n v="0"/>
    <n v="0"/>
    <n v="0"/>
    <n v="0"/>
    <s v="Not eligible"/>
    <n v="0"/>
    <n v="0"/>
    <n v="0"/>
    <s v="Not eligible"/>
  </r>
  <r>
    <x v="199"/>
    <n v="0"/>
    <x v="1"/>
    <s v="V50"/>
    <x v="3"/>
    <m/>
    <n v="81"/>
    <n v="0"/>
    <n v="0"/>
    <n v="81"/>
    <n v="0"/>
    <n v="0"/>
    <n v="0"/>
    <n v="0"/>
    <n v="0"/>
    <n v="0"/>
    <n v="0"/>
    <s v="Not eligible"/>
    <n v="0"/>
    <n v="0"/>
    <n v="0"/>
    <s v="Not eligible"/>
  </r>
  <r>
    <x v="200"/>
    <n v="0"/>
    <x v="1"/>
    <s v="V40"/>
    <x v="5"/>
    <m/>
    <n v="76"/>
    <n v="0"/>
    <n v="0"/>
    <n v="76"/>
    <n v="0"/>
    <n v="0"/>
    <n v="0"/>
    <n v="0"/>
    <n v="0"/>
    <n v="0"/>
    <n v="0"/>
    <s v="Not eligible"/>
    <n v="0"/>
    <n v="0"/>
    <n v="0"/>
    <s v="Not eligible"/>
  </r>
  <r>
    <x v="201"/>
    <n v="0"/>
    <x v="0"/>
    <s v="V60+"/>
    <x v="6"/>
    <m/>
    <n v="79"/>
    <n v="0"/>
    <n v="0"/>
    <n v="79"/>
    <n v="0"/>
    <n v="0"/>
    <n v="0"/>
    <n v="0"/>
    <n v="0"/>
    <n v="0"/>
    <n v="0"/>
    <s v="Not eligible"/>
    <n v="0"/>
    <n v="0"/>
    <n v="0"/>
    <s v="Not eligible"/>
  </r>
  <r>
    <x v="202"/>
    <n v="0"/>
    <x v="1"/>
    <s v="SEN"/>
    <x v="4"/>
    <m/>
    <n v="72"/>
    <n v="0"/>
    <n v="0"/>
    <n v="72"/>
    <n v="0"/>
    <n v="0"/>
    <n v="0"/>
    <n v="0"/>
    <n v="0"/>
    <n v="0"/>
    <n v="0"/>
    <s v="Not eligible"/>
    <n v="0"/>
    <n v="0"/>
    <n v="0"/>
    <s v="Not eligible"/>
  </r>
  <r>
    <x v="203"/>
    <n v="0"/>
    <x v="0"/>
    <e v="#N/A"/>
    <x v="8"/>
    <m/>
    <n v="78"/>
    <n v="0"/>
    <n v="0"/>
    <n v="78"/>
    <n v="0"/>
    <n v="0"/>
    <n v="0"/>
    <n v="0"/>
    <n v="0"/>
    <n v="0"/>
    <n v="0"/>
    <s v="Not eligible"/>
    <n v="0"/>
    <n v="0"/>
    <n v="0"/>
    <s v="Not eligible"/>
  </r>
  <r>
    <x v="204"/>
    <n v="0"/>
    <x v="1"/>
    <s v="SEN"/>
    <x v="4"/>
    <m/>
    <n v="68"/>
    <n v="0"/>
    <n v="0"/>
    <n v="68"/>
    <n v="0"/>
    <n v="0"/>
    <n v="0"/>
    <n v="0"/>
    <n v="0"/>
    <n v="0"/>
    <n v="0"/>
    <s v="Not eligible"/>
    <n v="0"/>
    <n v="0"/>
    <n v="0"/>
    <s v="Not eligible"/>
  </r>
  <r>
    <x v="205"/>
    <n v="0"/>
    <x v="1"/>
    <s v="V40"/>
    <x v="5"/>
    <m/>
    <n v="67"/>
    <n v="0"/>
    <n v="0"/>
    <n v="67"/>
    <n v="0"/>
    <n v="0"/>
    <n v="0"/>
    <n v="0"/>
    <n v="0"/>
    <n v="0"/>
    <n v="0"/>
    <s v="Not eligible"/>
    <n v="0"/>
    <n v="0"/>
    <n v="0"/>
    <s v="Not eligible"/>
  </r>
  <r>
    <x v="206"/>
    <n v="0"/>
    <x v="0"/>
    <s v="V40"/>
    <x v="1"/>
    <m/>
    <n v="0"/>
    <n v="0"/>
    <n v="0"/>
    <s v="Not eligible"/>
    <n v="0"/>
    <n v="90"/>
    <n v="0"/>
    <n v="90"/>
    <n v="0"/>
    <n v="0"/>
    <n v="0"/>
    <s v="Not eligible"/>
    <n v="0"/>
    <n v="0"/>
    <n v="0"/>
    <s v="Not eligible"/>
  </r>
  <r>
    <x v="207"/>
    <n v="0"/>
    <x v="0"/>
    <s v="V40"/>
    <x v="1"/>
    <m/>
    <n v="0"/>
    <n v="0"/>
    <n v="0"/>
    <s v="Not eligible"/>
    <n v="0"/>
    <n v="88"/>
    <n v="0"/>
    <n v="88"/>
    <n v="0"/>
    <n v="0"/>
    <n v="0"/>
    <s v="Not eligible"/>
    <n v="0"/>
    <n v="0"/>
    <n v="0"/>
    <s v="Not eligible"/>
  </r>
  <r>
    <x v="208"/>
    <n v="0"/>
    <x v="0"/>
    <s v="V50"/>
    <x v="2"/>
    <m/>
    <n v="0"/>
    <n v="0"/>
    <n v="0"/>
    <s v="Not eligible"/>
    <n v="0"/>
    <n v="89"/>
    <n v="0"/>
    <n v="89"/>
    <n v="0"/>
    <n v="0"/>
    <n v="0"/>
    <s v="Not eligible"/>
    <n v="0"/>
    <n v="0"/>
    <n v="0"/>
    <s v="Not eligible"/>
  </r>
  <r>
    <x v="209"/>
    <n v="0"/>
    <x v="0"/>
    <s v="V50"/>
    <x v="2"/>
    <m/>
    <n v="0"/>
    <n v="96"/>
    <n v="0"/>
    <n v="96"/>
    <n v="0"/>
    <n v="87"/>
    <n v="0"/>
    <n v="87"/>
    <n v="0"/>
    <n v="0"/>
    <n v="0"/>
    <s v="Not eligible"/>
    <n v="0"/>
    <n v="0"/>
    <n v="0"/>
    <s v="Not eligible"/>
  </r>
  <r>
    <x v="210"/>
    <n v="0"/>
    <x v="0"/>
    <s v="V50"/>
    <x v="2"/>
    <m/>
    <n v="0"/>
    <n v="0"/>
    <n v="0"/>
    <s v="Not eligible"/>
    <n v="0"/>
    <n v="85"/>
    <n v="0"/>
    <n v="85"/>
    <n v="0"/>
    <n v="0"/>
    <n v="0"/>
    <s v="Not eligible"/>
    <n v="0"/>
    <n v="0"/>
    <n v="0"/>
    <s v="Not eligible"/>
  </r>
  <r>
    <x v="211"/>
    <n v="0"/>
    <x v="1"/>
    <s v="SEN"/>
    <x v="4"/>
    <m/>
    <n v="0"/>
    <n v="0"/>
    <n v="0"/>
    <s v="Not eligible"/>
    <n v="0"/>
    <n v="99"/>
    <n v="0"/>
    <n v="99"/>
    <n v="0"/>
    <n v="0"/>
    <n v="0"/>
    <s v="Not eligible"/>
    <n v="0"/>
    <n v="0"/>
    <n v="87"/>
    <n v="87"/>
  </r>
  <r>
    <x v="212"/>
    <n v="0"/>
    <x v="0"/>
    <s v="V40"/>
    <x v="1"/>
    <m/>
    <n v="0"/>
    <n v="0"/>
    <n v="0"/>
    <s v="Not eligible"/>
    <n v="0"/>
    <n v="83"/>
    <n v="0"/>
    <n v="83"/>
    <n v="0"/>
    <n v="0"/>
    <n v="0"/>
    <s v="Not eligible"/>
    <n v="0"/>
    <n v="0"/>
    <n v="0"/>
    <s v="Not eligible"/>
  </r>
  <r>
    <x v="213"/>
    <n v="0"/>
    <x v="0"/>
    <s v="V40"/>
    <x v="1"/>
    <m/>
    <n v="0"/>
    <n v="0"/>
    <n v="0"/>
    <s v="Not eligible"/>
    <n v="0"/>
    <n v="80"/>
    <n v="0"/>
    <n v="80"/>
    <n v="0"/>
    <n v="0"/>
    <n v="0"/>
    <s v="Not eligible"/>
    <n v="0"/>
    <n v="0"/>
    <n v="0"/>
    <s v="Not eligible"/>
  </r>
  <r>
    <x v="214"/>
    <n v="0"/>
    <x v="1"/>
    <s v="V40"/>
    <x v="5"/>
    <m/>
    <n v="0"/>
    <n v="96"/>
    <n v="0"/>
    <n v="96"/>
    <n v="0"/>
    <n v="95"/>
    <n v="0"/>
    <n v="95"/>
    <n v="0"/>
    <n v="0"/>
    <n v="0"/>
    <s v="Not eligible"/>
    <n v="0"/>
    <n v="0"/>
    <n v="0"/>
    <s v="Not eligible"/>
  </r>
  <r>
    <x v="215"/>
    <n v="0"/>
    <x v="1"/>
    <s v="SEN"/>
    <x v="4"/>
    <m/>
    <n v="0"/>
    <n v="0"/>
    <n v="0"/>
    <s v="Not eligible"/>
    <n v="0"/>
    <n v="93"/>
    <n v="0"/>
    <n v="93"/>
    <n v="0"/>
    <n v="0"/>
    <n v="0"/>
    <s v="Not eligible"/>
    <n v="0"/>
    <n v="0"/>
    <n v="0"/>
    <s v="Not eligible"/>
  </r>
  <r>
    <x v="216"/>
    <n v="0"/>
    <x v="0"/>
    <s v="V40"/>
    <x v="1"/>
    <m/>
    <n v="0"/>
    <n v="0"/>
    <n v="0"/>
    <s v="Not eligible"/>
    <n v="0"/>
    <n v="75"/>
    <n v="0"/>
    <n v="75"/>
    <n v="0"/>
    <n v="0"/>
    <n v="0"/>
    <s v="Not eligible"/>
    <n v="0"/>
    <n v="0"/>
    <n v="0"/>
    <s v="Not eligible"/>
  </r>
  <r>
    <x v="217"/>
    <n v="0"/>
    <x v="0"/>
    <s v="V50"/>
    <x v="2"/>
    <m/>
    <n v="0"/>
    <n v="0"/>
    <n v="0"/>
    <s v="Not eligible"/>
    <n v="0"/>
    <n v="73"/>
    <n v="0"/>
    <n v="73"/>
    <n v="0"/>
    <n v="0"/>
    <n v="0"/>
    <s v="Not eligible"/>
    <n v="0"/>
    <n v="0"/>
    <n v="0"/>
    <s v="Not eligible"/>
  </r>
  <r>
    <x v="218"/>
    <n v="0"/>
    <x v="1"/>
    <s v="SEN"/>
    <x v="4"/>
    <m/>
    <n v="0"/>
    <n v="0"/>
    <n v="94"/>
    <n v="94"/>
    <n v="0"/>
    <n v="91"/>
    <n v="0"/>
    <n v="91"/>
    <n v="0"/>
    <n v="0"/>
    <n v="0"/>
    <s v="Not eligible"/>
    <n v="0"/>
    <n v="0"/>
    <n v="75"/>
    <n v="75"/>
  </r>
  <r>
    <x v="219"/>
    <n v="0"/>
    <x v="0"/>
    <s v="SEN"/>
    <x v="0"/>
    <m/>
    <n v="0"/>
    <n v="0"/>
    <n v="0"/>
    <s v="Not eligible"/>
    <n v="0"/>
    <n v="71"/>
    <n v="0"/>
    <n v="71"/>
    <n v="0"/>
    <n v="0"/>
    <n v="0"/>
    <s v="Not eligible"/>
    <n v="0"/>
    <n v="0"/>
    <n v="0"/>
    <s v="Not eligible"/>
  </r>
  <r>
    <x v="220"/>
    <n v="0"/>
    <x v="1"/>
    <s v="V50"/>
    <x v="3"/>
    <m/>
    <n v="0"/>
    <n v="88"/>
    <n v="0"/>
    <n v="88"/>
    <n v="0"/>
    <n v="89"/>
    <n v="0"/>
    <n v="89"/>
    <n v="0"/>
    <n v="0"/>
    <n v="0"/>
    <s v="Not eligible"/>
    <n v="0"/>
    <n v="83"/>
    <n v="0"/>
    <n v="83"/>
  </r>
  <r>
    <x v="221"/>
    <n v="0"/>
    <x v="1"/>
    <s v="V40"/>
    <x v="5"/>
    <m/>
    <n v="0"/>
    <n v="0"/>
    <n v="0"/>
    <s v="Not eligible"/>
    <n v="0"/>
    <n v="88"/>
    <n v="0"/>
    <n v="88"/>
    <n v="0"/>
    <n v="0"/>
    <n v="0"/>
    <s v="Not eligible"/>
    <n v="0"/>
    <n v="0"/>
    <n v="68"/>
    <n v="68"/>
  </r>
  <r>
    <x v="222"/>
    <n v="0"/>
    <x v="0"/>
    <s v="V40"/>
    <x v="1"/>
    <m/>
    <n v="0"/>
    <n v="0"/>
    <n v="0"/>
    <s v="Not eligible"/>
    <n v="0"/>
    <n v="0"/>
    <n v="0"/>
    <n v="0"/>
    <n v="0"/>
    <n v="95"/>
    <n v="0"/>
    <n v="95"/>
    <n v="0"/>
    <n v="0"/>
    <n v="0"/>
    <s v="Not eligible"/>
  </r>
  <r>
    <x v="223"/>
    <n v="0"/>
    <x v="0"/>
    <s v="V40"/>
    <x v="1"/>
    <m/>
    <n v="0"/>
    <n v="0"/>
    <n v="0"/>
    <s v="Not eligible"/>
    <n v="0"/>
    <n v="0"/>
    <n v="0"/>
    <n v="0"/>
    <n v="0"/>
    <n v="94"/>
    <n v="0"/>
    <n v="94"/>
    <n v="0"/>
    <n v="0"/>
    <n v="0"/>
    <s v="Not eligible"/>
  </r>
  <r>
    <x v="224"/>
    <n v="295"/>
    <x v="1"/>
    <s v="V50"/>
    <x v="3"/>
    <m/>
    <n v="0"/>
    <n v="97"/>
    <n v="0"/>
    <n v="97"/>
    <n v="0"/>
    <n v="0"/>
    <n v="0"/>
    <n v="0"/>
    <n v="0"/>
    <n v="100"/>
    <n v="0"/>
    <n v="100"/>
    <n v="0"/>
    <n v="98"/>
    <n v="0"/>
    <n v="98"/>
  </r>
  <r>
    <x v="225"/>
    <n v="0"/>
    <x v="0"/>
    <s v="SEN"/>
    <x v="0"/>
    <m/>
    <n v="0"/>
    <n v="0"/>
    <n v="0"/>
    <s v="Not eligible"/>
    <n v="0"/>
    <n v="0"/>
    <n v="0"/>
    <n v="0"/>
    <n v="0"/>
    <n v="89"/>
    <n v="0"/>
    <n v="89"/>
    <n v="0"/>
    <n v="0"/>
    <n v="0"/>
    <s v="Not eligible"/>
  </r>
  <r>
    <x v="226"/>
    <n v="0"/>
    <x v="0"/>
    <s v="V50"/>
    <x v="2"/>
    <m/>
    <n v="0"/>
    <n v="0"/>
    <n v="0"/>
    <s v="Not eligible"/>
    <n v="0"/>
    <n v="0"/>
    <n v="0"/>
    <n v="0"/>
    <n v="0"/>
    <n v="87"/>
    <n v="0"/>
    <n v="87"/>
    <n v="0"/>
    <n v="0"/>
    <n v="0"/>
    <s v="Not eligible"/>
  </r>
  <r>
    <x v="227"/>
    <n v="0"/>
    <x v="0"/>
    <s v="V50"/>
    <x v="2"/>
    <m/>
    <n v="0"/>
    <n v="0"/>
    <n v="0"/>
    <s v="Not eligible"/>
    <n v="0"/>
    <n v="0"/>
    <n v="0"/>
    <n v="0"/>
    <n v="0"/>
    <n v="86"/>
    <n v="0"/>
    <n v="86"/>
    <n v="0"/>
    <n v="0"/>
    <n v="0"/>
    <s v="Not eligible"/>
  </r>
  <r>
    <x v="228"/>
    <n v="0"/>
    <x v="1"/>
    <s v="V40"/>
    <x v="5"/>
    <m/>
    <n v="0"/>
    <n v="0"/>
    <n v="0"/>
    <s v="Not eligible"/>
    <n v="0"/>
    <n v="0"/>
    <n v="0"/>
    <n v="0"/>
    <n v="0"/>
    <n v="98"/>
    <n v="0"/>
    <n v="98"/>
    <n v="0"/>
    <n v="0"/>
    <n v="0"/>
    <s v="Not eligible"/>
  </r>
  <r>
    <x v="229"/>
    <n v="0"/>
    <x v="1"/>
    <s v="V40"/>
    <x v="5"/>
    <m/>
    <n v="0"/>
    <n v="0"/>
    <n v="0"/>
    <s v="Not eligible"/>
    <n v="0"/>
    <n v="0"/>
    <n v="0"/>
    <n v="0"/>
    <n v="0"/>
    <n v="96"/>
    <n v="0"/>
    <n v="96"/>
    <n v="0"/>
    <n v="0"/>
    <n v="0"/>
    <s v="Not eligible"/>
  </r>
  <r>
    <x v="230"/>
    <n v="0"/>
    <x v="0"/>
    <s v="V60+"/>
    <x v="6"/>
    <m/>
    <n v="0"/>
    <n v="0"/>
    <n v="0"/>
    <s v="Not eligible"/>
    <n v="0"/>
    <n v="0"/>
    <n v="0"/>
    <n v="0"/>
    <n v="0"/>
    <n v="83"/>
    <n v="0"/>
    <n v="83"/>
    <n v="0"/>
    <n v="76"/>
    <n v="0"/>
    <n v="76"/>
  </r>
  <r>
    <x v="231"/>
    <n v="0"/>
    <x v="1"/>
    <s v="V40"/>
    <x v="5"/>
    <m/>
    <n v="0"/>
    <n v="0"/>
    <n v="0"/>
    <s v="Not eligible"/>
    <n v="0"/>
    <n v="0"/>
    <n v="0"/>
    <n v="0"/>
    <n v="0"/>
    <n v="94"/>
    <n v="0"/>
    <n v="94"/>
    <n v="0"/>
    <n v="95"/>
    <n v="0"/>
    <n v="95"/>
  </r>
  <r>
    <x v="232"/>
    <n v="0"/>
    <x v="1"/>
    <s v="V40"/>
    <x v="5"/>
    <m/>
    <n v="0"/>
    <n v="0"/>
    <n v="0"/>
    <s v="Not eligible"/>
    <n v="0"/>
    <n v="0"/>
    <n v="0"/>
    <n v="0"/>
    <n v="0"/>
    <n v="95"/>
    <n v="0"/>
    <n v="95"/>
    <n v="0"/>
    <n v="0"/>
    <n v="0"/>
    <s v="Not eligible"/>
  </r>
  <r>
    <x v="233"/>
    <n v="0"/>
    <x v="0"/>
    <s v="V40"/>
    <x v="1"/>
    <m/>
    <n v="0"/>
    <n v="0"/>
    <n v="0"/>
    <s v="Not eligible"/>
    <n v="0"/>
    <n v="0"/>
    <n v="0"/>
    <n v="0"/>
    <n v="0"/>
    <n v="81"/>
    <n v="0"/>
    <n v="81"/>
    <n v="0"/>
    <n v="0"/>
    <n v="66"/>
    <n v="66"/>
  </r>
  <r>
    <x v="234"/>
    <n v="0"/>
    <x v="1"/>
    <s v="V40"/>
    <x v="5"/>
    <m/>
    <n v="0"/>
    <n v="0"/>
    <n v="0"/>
    <s v="Not eligible"/>
    <n v="0"/>
    <n v="0"/>
    <n v="0"/>
    <n v="0"/>
    <n v="0"/>
    <n v="89"/>
    <n v="0"/>
    <n v="89"/>
    <n v="0"/>
    <n v="0"/>
    <n v="0"/>
    <s v="Not eligible"/>
  </r>
  <r>
    <x v="235"/>
    <n v="0"/>
    <x v="0"/>
    <s v="V40"/>
    <x v="1"/>
    <m/>
    <n v="0"/>
    <n v="0"/>
    <n v="0"/>
    <s v="Not eligible"/>
    <n v="0"/>
    <n v="0"/>
    <n v="0"/>
    <n v="0"/>
    <n v="0"/>
    <n v="78"/>
    <n v="0"/>
    <n v="78"/>
    <n v="0"/>
    <n v="0"/>
    <n v="0"/>
    <s v="Not eligible"/>
  </r>
  <r>
    <x v="236"/>
    <n v="0"/>
    <x v="1"/>
    <s v="V60+"/>
    <x v="7"/>
    <m/>
    <n v="0"/>
    <n v="0"/>
    <n v="0"/>
    <s v="Not eligible"/>
    <n v="0"/>
    <n v="0"/>
    <n v="0"/>
    <n v="0"/>
    <n v="0"/>
    <n v="86"/>
    <n v="0"/>
    <n v="86"/>
    <n v="0"/>
    <n v="0"/>
    <n v="72"/>
    <n v="72"/>
  </r>
  <r>
    <x v="237"/>
    <n v="0"/>
    <x v="0"/>
    <s v="V50"/>
    <x v="2"/>
    <m/>
    <n v="0"/>
    <n v="0"/>
    <n v="0"/>
    <s v="Not eligible"/>
    <n v="0"/>
    <n v="0"/>
    <n v="0"/>
    <n v="0"/>
    <n v="0"/>
    <n v="75"/>
    <n v="0"/>
    <n v="75"/>
    <n v="0"/>
    <n v="0"/>
    <n v="0"/>
    <s v="Not eligible"/>
  </r>
  <r>
    <x v="238"/>
    <n v="0"/>
    <x v="0"/>
    <s v="SEN"/>
    <x v="0"/>
    <m/>
    <n v="0"/>
    <n v="98"/>
    <n v="0"/>
    <n v="98"/>
    <n v="0"/>
    <n v="0"/>
    <n v="0"/>
    <n v="0"/>
    <n v="0"/>
    <n v="0"/>
    <n v="0"/>
    <s v="Not eligible"/>
    <n v="0"/>
    <n v="0"/>
    <n v="0"/>
    <s v="Not eligible"/>
  </r>
  <r>
    <x v="239"/>
    <n v="0"/>
    <x v="1"/>
    <s v="SEN"/>
    <x v="4"/>
    <m/>
    <n v="0"/>
    <n v="93"/>
    <n v="99"/>
    <n v="99"/>
    <n v="0"/>
    <n v="0"/>
    <n v="0"/>
    <n v="0"/>
    <n v="0"/>
    <n v="0"/>
    <n v="0"/>
    <s v="Not eligible"/>
    <n v="0"/>
    <n v="0"/>
    <n v="84"/>
    <n v="84"/>
  </r>
  <r>
    <x v="240"/>
    <n v="0"/>
    <x v="0"/>
    <s v="SEN"/>
    <x v="0"/>
    <m/>
    <n v="0"/>
    <n v="87"/>
    <n v="0"/>
    <n v="87"/>
    <n v="0"/>
    <n v="0"/>
    <n v="0"/>
    <n v="0"/>
    <n v="0"/>
    <n v="0"/>
    <n v="0"/>
    <s v="Not eligible"/>
    <n v="0"/>
    <n v="0"/>
    <n v="0"/>
    <s v="Not eligible"/>
  </r>
  <r>
    <x v="241"/>
    <n v="0"/>
    <x v="0"/>
    <s v="V50"/>
    <x v="2"/>
    <m/>
    <n v="0"/>
    <n v="85"/>
    <n v="0"/>
    <n v="85"/>
    <n v="0"/>
    <n v="0"/>
    <n v="0"/>
    <n v="0"/>
    <n v="0"/>
    <n v="0"/>
    <n v="0"/>
    <s v="Not eligible"/>
    <n v="0"/>
    <n v="0"/>
    <n v="0"/>
    <s v="Not eligible"/>
  </r>
  <r>
    <x v="242"/>
    <n v="0"/>
    <x v="1"/>
    <s v="SEN"/>
    <x v="4"/>
    <m/>
    <n v="0"/>
    <n v="82"/>
    <n v="0"/>
    <n v="82"/>
    <n v="0"/>
    <n v="0"/>
    <n v="0"/>
    <n v="0"/>
    <n v="0"/>
    <n v="0"/>
    <n v="0"/>
    <s v="Not eligible"/>
    <n v="0"/>
    <n v="0"/>
    <n v="0"/>
    <s v="Not eligible"/>
  </r>
  <r>
    <x v="243"/>
    <n v="0"/>
    <x v="1"/>
    <s v="V40"/>
    <x v="5"/>
    <m/>
    <n v="0"/>
    <n v="75"/>
    <n v="0"/>
    <n v="75"/>
    <n v="0"/>
    <n v="0"/>
    <n v="0"/>
    <n v="0"/>
    <n v="0"/>
    <n v="0"/>
    <n v="0"/>
    <s v="Not eligible"/>
    <n v="0"/>
    <n v="0"/>
    <n v="0"/>
    <s v="Not eligible"/>
  </r>
  <r>
    <x v="244"/>
    <n v="0"/>
    <x v="1"/>
    <s v="V60+"/>
    <x v="7"/>
    <m/>
    <n v="0"/>
    <n v="74"/>
    <n v="0"/>
    <n v="74"/>
    <n v="0"/>
    <n v="0"/>
    <n v="0"/>
    <n v="0"/>
    <n v="0"/>
    <n v="0"/>
    <n v="0"/>
    <s v="Not eligible"/>
    <n v="0"/>
    <n v="0"/>
    <n v="0"/>
    <s v="Not eligible"/>
  </r>
  <r>
    <x v="245"/>
    <n v="0"/>
    <x v="1"/>
    <s v="V50"/>
    <x v="3"/>
    <m/>
    <n v="0"/>
    <n v="0"/>
    <n v="0"/>
    <s v="Not eligible"/>
    <n v="0"/>
    <n v="0"/>
    <n v="0"/>
    <n v="0"/>
    <n v="0"/>
    <n v="0"/>
    <n v="0"/>
    <s v="Not eligible"/>
    <n v="0"/>
    <n v="92"/>
    <n v="0"/>
    <n v="92"/>
  </r>
  <r>
    <x v="246"/>
    <n v="0"/>
    <x v="1"/>
    <s v="V40"/>
    <x v="5"/>
    <m/>
    <n v="0"/>
    <n v="0"/>
    <n v="0"/>
    <s v="Not eligible"/>
    <n v="0"/>
    <n v="0"/>
    <n v="0"/>
    <n v="0"/>
    <n v="0"/>
    <n v="0"/>
    <n v="0"/>
    <s v="Not eligible"/>
    <n v="0"/>
    <n v="87"/>
    <n v="0"/>
    <n v="87"/>
  </r>
  <r>
    <x v="247"/>
    <n v="0"/>
    <x v="1"/>
    <s v="V40"/>
    <x v="5"/>
    <m/>
    <n v="0"/>
    <n v="0"/>
    <n v="0"/>
    <s v="Not eligible"/>
    <n v="0"/>
    <n v="0"/>
    <n v="0"/>
    <n v="0"/>
    <n v="0"/>
    <n v="0"/>
    <n v="0"/>
    <s v="Not eligible"/>
    <n v="0"/>
    <n v="75"/>
    <n v="0"/>
    <n v="75"/>
  </r>
  <r>
    <x v="248"/>
    <n v="0"/>
    <x v="0"/>
    <s v="V50"/>
    <x v="2"/>
    <m/>
    <n v="0"/>
    <n v="0"/>
    <n v="0"/>
    <s v="Not eligible"/>
    <n v="0"/>
    <n v="0"/>
    <n v="0"/>
    <n v="0"/>
    <n v="0"/>
    <n v="0"/>
    <n v="0"/>
    <s v="Not eligible"/>
    <n v="0"/>
    <n v="94"/>
    <n v="85"/>
    <n v="94"/>
  </r>
  <r>
    <x v="249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0"/>
    <n v="90"/>
    <n v="0"/>
    <n v="90"/>
  </r>
  <r>
    <x v="250"/>
    <n v="0"/>
    <x v="0"/>
    <s v="V50"/>
    <x v="2"/>
    <m/>
    <n v="0"/>
    <n v="0"/>
    <n v="0"/>
    <s v="Not eligible"/>
    <n v="0"/>
    <n v="0"/>
    <n v="0"/>
    <n v="0"/>
    <n v="0"/>
    <n v="0"/>
    <n v="0"/>
    <s v="Not eligible"/>
    <n v="0"/>
    <n v="85"/>
    <n v="0"/>
    <n v="85"/>
  </r>
  <r>
    <x v="251"/>
    <n v="0"/>
    <x v="0"/>
    <s v="V40"/>
    <x v="1"/>
    <m/>
    <n v="0"/>
    <n v="0"/>
    <n v="0"/>
    <s v="Not eligible"/>
    <n v="0"/>
    <n v="0"/>
    <n v="0"/>
    <n v="0"/>
    <n v="0"/>
    <n v="0"/>
    <n v="0"/>
    <s v="Not eligible"/>
    <n v="0"/>
    <n v="82"/>
    <n v="0"/>
    <n v="82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n v="0"/>
    <x v="2"/>
    <e v="#N/A"/>
    <x v="8"/>
    <m/>
    <n v="0"/>
    <n v="0"/>
    <n v="0"/>
    <s v="Not eligible"/>
    <n v="0"/>
    <n v="0"/>
    <n v="0"/>
    <n v="0"/>
    <n v="0"/>
    <n v="0"/>
    <n v="0"/>
    <s v="Not eligible"/>
    <n v="0"/>
    <n v="0"/>
    <n v="0"/>
    <s v="Not eligible"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  <r>
    <x v="252"/>
    <m/>
    <x v="3"/>
    <m/>
    <x v="9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PivotTable9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R6:W46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40">
    <i>
      <x v="174"/>
    </i>
    <i>
      <x v="276"/>
    </i>
    <i>
      <x v="337"/>
    </i>
    <i>
      <x v="132"/>
    </i>
    <i>
      <x v="146"/>
    </i>
    <i>
      <x v="209"/>
    </i>
    <i>
      <x v="369"/>
    </i>
    <i>
      <x v="325"/>
    </i>
    <i>
      <x v="342"/>
    </i>
    <i>
      <x v="64"/>
    </i>
    <i>
      <x v="394"/>
    </i>
    <i>
      <x v="68"/>
    </i>
    <i>
      <x v="335"/>
    </i>
    <i>
      <x v="173"/>
    </i>
    <i>
      <x v="344"/>
    </i>
    <i>
      <x v="30"/>
    </i>
    <i>
      <x v="371"/>
    </i>
    <i>
      <x v="185"/>
    </i>
    <i>
      <x v="303"/>
    </i>
    <i>
      <x v="197"/>
    </i>
    <i>
      <x v="328"/>
    </i>
    <i>
      <x v="200"/>
    </i>
    <i>
      <x v="84"/>
    </i>
    <i>
      <x v="345"/>
    </i>
    <i>
      <x v="343"/>
    </i>
    <i>
      <x v="351"/>
    </i>
    <i>
      <x v="108"/>
    </i>
    <i>
      <x v="355"/>
    </i>
    <i>
      <x v="353"/>
    </i>
    <i>
      <x v="230"/>
    </i>
    <i>
      <x v="358"/>
    </i>
    <i>
      <x v="248"/>
    </i>
    <i>
      <x v="370"/>
    </i>
    <i>
      <x v="260"/>
    </i>
    <i>
      <x v="386"/>
    </i>
    <i>
      <x v="396"/>
    </i>
    <i>
      <x v="37"/>
    </i>
    <i>
      <x v="401"/>
    </i>
    <i>
      <x/>
    </i>
    <i>
      <x v="298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1" hier="-1"/>
    <pageField fld="4" item="4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28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2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2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24">
      <pivotArea field="0" type="button" dataOnly="0" labelOnly="1" outline="0" axis="axisRow" fieldPosition="0"/>
    </format>
    <format dxfId="7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2">
      <pivotArea field="0" type="button" dataOnly="0" labelOnly="1" outline="0" axis="axisRow" fieldPosition="0"/>
    </format>
    <format dxfId="7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2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B6:G134" firstHeaderRow="0" firstDataRow="1" firstDataCol="1" rowPageCount="1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128">
    <i>
      <x v="174"/>
    </i>
    <i>
      <x v="127"/>
    </i>
    <i>
      <x v="161"/>
    </i>
    <i>
      <x v="276"/>
    </i>
    <i>
      <x v="175"/>
    </i>
    <i>
      <x v="207"/>
    </i>
    <i>
      <x v="337"/>
    </i>
    <i>
      <x v="19"/>
    </i>
    <i>
      <x v="51"/>
    </i>
    <i>
      <x v="132"/>
    </i>
    <i>
      <x v="113"/>
    </i>
    <i>
      <x v="33"/>
    </i>
    <i>
      <x v="146"/>
    </i>
    <i>
      <x v="144"/>
    </i>
    <i>
      <x v="15"/>
    </i>
    <i>
      <x v="225"/>
    </i>
    <i>
      <x v="93"/>
    </i>
    <i>
      <x v="209"/>
    </i>
    <i>
      <x v="42"/>
    </i>
    <i>
      <x v="50"/>
    </i>
    <i>
      <x v="369"/>
    </i>
    <i>
      <x v="36"/>
    </i>
    <i>
      <x v="362"/>
    </i>
    <i>
      <x v="266"/>
    </i>
    <i>
      <x v="233"/>
    </i>
    <i>
      <x v="63"/>
    </i>
    <i>
      <x v="325"/>
    </i>
    <i>
      <x v="64"/>
    </i>
    <i>
      <x v="206"/>
    </i>
    <i>
      <x v="66"/>
    </i>
    <i>
      <x v="248"/>
    </i>
    <i>
      <x v="68"/>
    </i>
    <i>
      <x v="285"/>
    </i>
    <i>
      <x v="72"/>
    </i>
    <i>
      <x v="336"/>
    </i>
    <i>
      <x v="73"/>
    </i>
    <i>
      <x v="406"/>
    </i>
    <i>
      <x v="75"/>
    </i>
    <i>
      <x v="53"/>
    </i>
    <i>
      <x v="37"/>
    </i>
    <i>
      <x v="84"/>
    </i>
    <i>
      <x v="236"/>
    </i>
    <i>
      <x v="85"/>
    </i>
    <i>
      <x v="259"/>
    </i>
    <i>
      <x v="87"/>
    </i>
    <i>
      <x v="275"/>
    </i>
    <i>
      <x v="47"/>
    </i>
    <i>
      <x v="34"/>
    </i>
    <i>
      <x v="367"/>
    </i>
    <i>
      <x v="331"/>
    </i>
    <i>
      <x v="371"/>
    </i>
    <i>
      <x v="342"/>
    </i>
    <i>
      <x v="388"/>
    </i>
    <i>
      <x v="52"/>
    </i>
    <i>
      <x v="399"/>
    </i>
    <i>
      <x v="96"/>
    </i>
    <i>
      <x v="373"/>
    </i>
    <i>
      <x v="97"/>
    </i>
    <i>
      <x v="7"/>
    </i>
    <i>
      <x v="100"/>
    </i>
    <i>
      <x v="404"/>
    </i>
    <i>
      <x v="105"/>
    </i>
    <i>
      <x v="200"/>
    </i>
    <i>
      <x v="107"/>
    </i>
    <i>
      <x v="28"/>
    </i>
    <i>
      <x v="108"/>
    </i>
    <i>
      <x v="223"/>
    </i>
    <i>
      <x v="112"/>
    </i>
    <i>
      <x v="230"/>
    </i>
    <i>
      <x v="16"/>
    </i>
    <i>
      <x v="234"/>
    </i>
    <i>
      <x v="115"/>
    </i>
    <i>
      <x v="244"/>
    </i>
    <i>
      <x v="3"/>
    </i>
    <i>
      <x v="255"/>
    </i>
    <i>
      <x v="13"/>
    </i>
    <i>
      <x v="260"/>
    </i>
    <i>
      <x v="134"/>
    </i>
    <i>
      <x v="271"/>
    </i>
    <i>
      <x v="135"/>
    </i>
    <i>
      <x v="6"/>
    </i>
    <i>
      <x v="143"/>
    </i>
    <i>
      <x v="296"/>
    </i>
    <i>
      <x v="298"/>
    </i>
    <i>
      <x v="300"/>
    </i>
    <i>
      <x v="303"/>
    </i>
    <i>
      <x v="343"/>
    </i>
    <i>
      <x v="328"/>
    </i>
    <i>
      <x v="344"/>
    </i>
    <i>
      <x v="335"/>
    </i>
    <i>
      <x v="351"/>
    </i>
    <i>
      <x v="30"/>
    </i>
    <i>
      <x v="353"/>
    </i>
    <i>
      <x v="14"/>
    </i>
    <i>
      <x v="355"/>
    </i>
    <i>
      <x v="345"/>
    </i>
    <i>
      <x v="154"/>
    </i>
    <i>
      <x v="352"/>
    </i>
    <i>
      <x v="155"/>
    </i>
    <i>
      <x v="354"/>
    </i>
    <i>
      <x v="158"/>
    </i>
    <i>
      <x v="358"/>
    </i>
    <i>
      <x v="4"/>
    </i>
    <i>
      <x v="364"/>
    </i>
    <i>
      <x v="170"/>
    </i>
    <i>
      <x v="368"/>
    </i>
    <i>
      <x v="173"/>
    </i>
    <i>
      <x v="370"/>
    </i>
    <i>
      <x v="5"/>
    </i>
    <i>
      <x v="372"/>
    </i>
    <i>
      <x v="390"/>
    </i>
    <i>
      <x v="386"/>
    </i>
    <i>
      <x v="391"/>
    </i>
    <i>
      <x v="389"/>
    </i>
    <i>
      <x v="395"/>
    </i>
    <i>
      <x v="397"/>
    </i>
    <i>
      <x v="394"/>
    </i>
    <i>
      <x v="185"/>
    </i>
    <i>
      <x v="396"/>
    </i>
    <i>
      <x v="188"/>
    </i>
    <i>
      <x v="398"/>
    </i>
    <i>
      <x v="194"/>
    </i>
    <i>
      <x v="401"/>
    </i>
    <i>
      <x v="195"/>
    </i>
    <i>
      <x v="405"/>
    </i>
    <i>
      <x v="196"/>
    </i>
    <i>
      <x/>
    </i>
    <i>
      <x v="19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item="1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809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80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0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0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05">
      <pivotArea field="0" type="button" dataOnly="0" labelOnly="1" outline="0" axis="axisRow" fieldPosition="0"/>
    </format>
    <format dxfId="8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3">
      <pivotArea field="0" type="button" dataOnly="0" labelOnly="1" outline="0" axis="axisRow" fieldPosition="0"/>
    </format>
    <format dxfId="80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0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PivotTable7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BV6:CA9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3">
    <i>
      <x v="216"/>
    </i>
    <i>
      <x v="403"/>
    </i>
    <i>
      <x v="40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0" hier="-1"/>
    <pageField fld="4" item="3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37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3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3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33">
      <pivotArea field="0" type="button" dataOnly="0" labelOnly="1" outline="0" axis="axisRow" fieldPosition="0"/>
    </format>
    <format dxfId="7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1">
      <pivotArea field="0" type="button" dataOnly="0" labelOnly="1" outline="0" axis="axisRow" fieldPosition="0"/>
    </format>
    <format dxfId="7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2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3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AP6:AU52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46">
    <i>
      <x v="340"/>
    </i>
    <i>
      <x v="123"/>
    </i>
    <i>
      <x v="82"/>
    </i>
    <i>
      <x v="8"/>
    </i>
    <i>
      <x v="226"/>
    </i>
    <i>
      <x v="80"/>
    </i>
    <i>
      <x v="316"/>
    </i>
    <i>
      <x v="320"/>
    </i>
    <i>
      <x v="385"/>
    </i>
    <i>
      <x v="304"/>
    </i>
    <i>
      <x v="270"/>
    </i>
    <i>
      <x v="45"/>
    </i>
    <i>
      <x v="341"/>
    </i>
    <i>
      <x v="81"/>
    </i>
    <i>
      <x v="252"/>
    </i>
    <i>
      <x v="10"/>
    </i>
    <i>
      <x v="278"/>
    </i>
    <i>
      <x v="101"/>
    </i>
    <i>
      <x v="55"/>
    </i>
    <i>
      <x v="12"/>
    </i>
    <i>
      <x v="43"/>
    </i>
    <i>
      <x v="125"/>
    </i>
    <i>
      <x v="31"/>
    </i>
    <i>
      <x v="136"/>
    </i>
    <i>
      <x v="265"/>
    </i>
    <i>
      <x v="142"/>
    </i>
    <i>
      <x v="272"/>
    </i>
    <i>
      <x v="152"/>
    </i>
    <i>
      <x v="279"/>
    </i>
    <i>
      <x v="164"/>
    </i>
    <i>
      <x v="314"/>
    </i>
    <i>
      <x v="319"/>
    </i>
    <i>
      <x v="74"/>
    </i>
    <i>
      <x v="334"/>
    </i>
    <i>
      <x v="204"/>
    </i>
    <i>
      <x v="26"/>
    </i>
    <i>
      <x v="219"/>
    </i>
    <i>
      <x v="350"/>
    </i>
    <i>
      <x v="379"/>
    </i>
    <i>
      <x v="381"/>
    </i>
    <i>
      <x v="382"/>
    </i>
    <i>
      <x v="402"/>
    </i>
    <i>
      <x v="387"/>
    </i>
    <i>
      <x v="235"/>
    </i>
    <i>
      <x v="241"/>
    </i>
    <i>
      <x v="22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0" hier="-1"/>
    <pageField fld="4" item="1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46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4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4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42">
      <pivotArea field="0" type="button" dataOnly="0" labelOnly="1" outline="0" axis="axisRow" fieldPosition="0"/>
    </format>
    <format dxfId="7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0">
      <pivotArea field="0" type="button" dataOnly="0" labelOnly="1" outline="0" axis="axisRow" fieldPosition="0"/>
    </format>
    <format dxfId="73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3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PivotTable8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BN6:BS20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14">
    <i>
      <x v="42"/>
    </i>
    <i>
      <x v="36"/>
    </i>
    <i>
      <x v="6"/>
    </i>
    <i>
      <x v="28"/>
    </i>
    <i>
      <x v="388"/>
    </i>
    <i>
      <x v="134"/>
    </i>
    <i>
      <x v="285"/>
    </i>
    <i>
      <x v="300"/>
    </i>
    <i>
      <x v="362"/>
    </i>
    <i>
      <x v="364"/>
    </i>
    <i>
      <x v="373"/>
    </i>
    <i>
      <x v="53"/>
    </i>
    <i>
      <x v="3"/>
    </i>
    <i>
      <x v="8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1" hier="-1"/>
    <pageField fld="4" item="7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55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5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5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51">
      <pivotArea field="0" type="button" dataOnly="0" labelOnly="1" outline="0" axis="axisRow" fieldPosition="0"/>
    </format>
    <format dxfId="7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9">
      <pivotArea field="0" type="button" dataOnly="0" labelOnly="1" outline="0" axis="axisRow" fieldPosition="0"/>
    </format>
    <format dxfId="7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4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4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AH6:AM46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40">
    <i>
      <x v="127"/>
    </i>
    <i>
      <x v="175"/>
    </i>
    <i>
      <x v="207"/>
    </i>
    <i>
      <x v="19"/>
    </i>
    <i>
      <x v="51"/>
    </i>
    <i>
      <x v="113"/>
    </i>
    <i>
      <x v="52"/>
    </i>
    <i>
      <x v="296"/>
    </i>
    <i>
      <x v="236"/>
    </i>
    <i>
      <x v="73"/>
    </i>
    <i>
      <x v="406"/>
    </i>
    <i>
      <x v="75"/>
    </i>
    <i>
      <x v="63"/>
    </i>
    <i>
      <x v="85"/>
    </i>
    <i>
      <x v="255"/>
    </i>
    <i>
      <x v="96"/>
    </i>
    <i>
      <x v="72"/>
    </i>
    <i>
      <x v="97"/>
    </i>
    <i>
      <x v="154"/>
    </i>
    <i>
      <x v="105"/>
    </i>
    <i>
      <x v="188"/>
    </i>
    <i>
      <x v="107"/>
    </i>
    <i>
      <x v="223"/>
    </i>
    <i>
      <x v="112"/>
    </i>
    <i>
      <x v="244"/>
    </i>
    <i>
      <x v="336"/>
    </i>
    <i>
      <x v="275"/>
    </i>
    <i>
      <x v="352"/>
    </i>
    <i>
      <x v="331"/>
    </i>
    <i>
      <x v="368"/>
    </i>
    <i>
      <x v="13"/>
    </i>
    <i>
      <x v="367"/>
    </i>
    <i>
      <x v="115"/>
    </i>
    <i>
      <x v="372"/>
    </i>
    <i>
      <x v="395"/>
    </i>
    <i>
      <x v="399"/>
    </i>
    <i>
      <x v="404"/>
    </i>
    <i>
      <x v="135"/>
    </i>
    <i>
      <x v="7"/>
    </i>
    <i>
      <x v="14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1" hier="-1"/>
    <pageField fld="4" item="5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64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6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6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60">
      <pivotArea field="0" type="button" dataOnly="0" labelOnly="1" outline="0" axis="axisRow" fieldPosition="0"/>
    </format>
    <format dxfId="7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8">
      <pivotArea field="0" type="button" dataOnly="0" labelOnly="1" outline="0" axis="axisRow" fieldPosition="0"/>
    </format>
    <format dxfId="75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5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2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J6:O130" firstHeaderRow="0" firstDataRow="1" firstDataCol="1" rowPageCount="1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124">
    <i>
      <x v="111"/>
    </i>
    <i>
      <x v="253"/>
    </i>
    <i>
      <x v="220"/>
    </i>
    <i>
      <x v="338"/>
    </i>
    <i>
      <x v="340"/>
    </i>
    <i>
      <x v="277"/>
    </i>
    <i>
      <x v="123"/>
    </i>
    <i>
      <x v="82"/>
    </i>
    <i>
      <x v="17"/>
    </i>
    <i>
      <x v="79"/>
    </i>
    <i>
      <x v="61"/>
    </i>
    <i>
      <x v="8"/>
    </i>
    <i>
      <x v="356"/>
    </i>
    <i>
      <x v="361"/>
    </i>
    <i>
      <x v="226"/>
    </i>
    <i>
      <x v="378"/>
    </i>
    <i>
      <x v="80"/>
    </i>
    <i>
      <x v="316"/>
    </i>
    <i>
      <x v="56"/>
    </i>
    <i>
      <x v="216"/>
    </i>
    <i>
      <x v="320"/>
    </i>
    <i>
      <x v="339"/>
    </i>
    <i>
      <x v="218"/>
    </i>
    <i>
      <x v="228"/>
    </i>
    <i>
      <x v="81"/>
    </i>
    <i>
      <x v="31"/>
    </i>
    <i>
      <x v="383"/>
    </i>
    <i>
      <x v="92"/>
    </i>
    <i>
      <x v="309"/>
    </i>
    <i>
      <x v="95"/>
    </i>
    <i>
      <x v="363"/>
    </i>
    <i>
      <x v="99"/>
    </i>
    <i>
      <x v="45"/>
    </i>
    <i>
      <x v="101"/>
    </i>
    <i>
      <x v="293"/>
    </i>
    <i>
      <x v="103"/>
    </i>
    <i>
      <x v="314"/>
    </i>
    <i>
      <x v="109"/>
    </i>
    <i>
      <x v="43"/>
    </i>
    <i>
      <x v="9"/>
    </i>
    <i>
      <x v="375"/>
    </i>
    <i>
      <x v="117"/>
    </i>
    <i>
      <x v="392"/>
    </i>
    <i>
      <x v="120"/>
    </i>
    <i>
      <x v="270"/>
    </i>
    <i>
      <x v="23"/>
    </i>
    <i>
      <x v="279"/>
    </i>
    <i>
      <x v="125"/>
    </i>
    <i>
      <x v="304"/>
    </i>
    <i>
      <x v="136"/>
    </i>
    <i>
      <x v="311"/>
    </i>
    <i>
      <x v="142"/>
    </i>
    <i>
      <x v="317"/>
    </i>
    <i>
      <x v="150"/>
    </i>
    <i>
      <x v="332"/>
    </i>
    <i>
      <x v="152"/>
    </i>
    <i>
      <x v="90"/>
    </i>
    <i>
      <x v="164"/>
    </i>
    <i>
      <x v="366"/>
    </i>
    <i>
      <x v="166"/>
    </i>
    <i>
      <x v="65"/>
    </i>
    <i>
      <x v="167"/>
    </i>
    <i>
      <x v="385"/>
    </i>
    <i>
      <x v="190"/>
    </i>
    <i>
      <x v="400"/>
    </i>
    <i>
      <x v="204"/>
    </i>
    <i>
      <x v="267"/>
    </i>
    <i>
      <x v="212"/>
    </i>
    <i>
      <x v="272"/>
    </i>
    <i>
      <x v="214"/>
    </i>
    <i>
      <x v="278"/>
    </i>
    <i>
      <x v="11"/>
    </i>
    <i>
      <x v="290"/>
    </i>
    <i>
      <x v="217"/>
    </i>
    <i>
      <x v="294"/>
    </i>
    <i>
      <x v="74"/>
    </i>
    <i>
      <x v="305"/>
    </i>
    <i>
      <x v="219"/>
    </i>
    <i>
      <x v="310"/>
    </i>
    <i>
      <x v="24"/>
    </i>
    <i>
      <x v="313"/>
    </i>
    <i>
      <x v="224"/>
    </i>
    <i>
      <x v="76"/>
    </i>
    <i>
      <x v="55"/>
    </i>
    <i>
      <x v="319"/>
    </i>
    <i>
      <x v="227"/>
    </i>
    <i>
      <x v="330"/>
    </i>
    <i>
      <x v="44"/>
    </i>
    <i>
      <x v="334"/>
    </i>
    <i>
      <x v="341"/>
    </i>
    <i>
      <x v="12"/>
    </i>
    <i>
      <x v="348"/>
    </i>
    <i>
      <x v="360"/>
    </i>
    <i>
      <x v="347"/>
    </i>
    <i>
      <x v="350"/>
    </i>
    <i>
      <x v="77"/>
    </i>
    <i>
      <x v="357"/>
    </i>
    <i>
      <x v="235"/>
    </i>
    <i>
      <x v="359"/>
    </i>
    <i>
      <x v="239"/>
    </i>
    <i>
      <x v="10"/>
    </i>
    <i>
      <x v="241"/>
    </i>
    <i>
      <x v="365"/>
    </i>
    <i>
      <x v="245"/>
    </i>
    <i>
      <x v="374"/>
    </i>
    <i>
      <x v="377"/>
    </i>
    <i>
      <x v="376"/>
    </i>
    <i>
      <x v="379"/>
    </i>
    <i>
      <x v="381"/>
    </i>
    <i>
      <x v="250"/>
    </i>
    <i>
      <x v="380"/>
    </i>
    <i>
      <x v="403"/>
    </i>
    <i>
      <x v="382"/>
    </i>
    <i>
      <x v="26"/>
    </i>
    <i>
      <x v="384"/>
    </i>
    <i>
      <x v="256"/>
    </i>
    <i>
      <x v="387"/>
    </i>
    <i>
      <x v="258"/>
    </i>
    <i>
      <x v="393"/>
    </i>
    <i>
      <x v="261"/>
    </i>
    <i>
      <x v="402"/>
    </i>
    <i>
      <x v="264"/>
    </i>
    <i>
      <x v="265"/>
    </i>
    <i>
      <x v="252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item="0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7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7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7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69">
      <pivotArea field="0" type="button" dataOnly="0" labelOnly="1" outline="0" axis="axisRow" fieldPosition="0"/>
    </format>
    <format dxfId="7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7">
      <pivotArea field="0" type="button" dataOnly="0" labelOnly="1" outline="0" axis="axisRow" fieldPosition="0"/>
    </format>
    <format dxfId="76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6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PivotTable6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BF6:BK34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28">
    <i>
      <x v="111"/>
    </i>
    <i>
      <x v="338"/>
    </i>
    <i>
      <x v="17"/>
    </i>
    <i>
      <x v="79"/>
    </i>
    <i>
      <x v="61"/>
    </i>
    <i>
      <x v="361"/>
    </i>
    <i>
      <x v="56"/>
    </i>
    <i>
      <x v="317"/>
    </i>
    <i>
      <x v="305"/>
    </i>
    <i>
      <x v="95"/>
    </i>
    <i>
      <x v="23"/>
    </i>
    <i>
      <x v="311"/>
    </i>
    <i>
      <x v="120"/>
    </i>
    <i>
      <x v="24"/>
    </i>
    <i>
      <x v="167"/>
    </i>
    <i>
      <x v="294"/>
    </i>
    <i>
      <x v="190"/>
    </i>
    <i>
      <x v="309"/>
    </i>
    <i>
      <x v="212"/>
    </i>
    <i>
      <x v="313"/>
    </i>
    <i>
      <x v="380"/>
    </i>
    <i>
      <x v="332"/>
    </i>
    <i>
      <x v="363"/>
    </i>
    <i>
      <x v="65"/>
    </i>
    <i>
      <x v="258"/>
    </i>
    <i>
      <x v="261"/>
    </i>
    <i>
      <x v="224"/>
    </i>
    <i>
      <x v="21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0" hier="-1"/>
    <pageField fld="4" item="2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82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8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8">
      <pivotArea field="0" type="button" dataOnly="0" labelOnly="1" outline="0" axis="axisRow" fieldPosition="0"/>
    </format>
    <format dxfId="7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6">
      <pivotArea field="0" type="button" dataOnly="0" labelOnly="1" outline="0" axis="axisRow" fieldPosition="0"/>
    </format>
    <format dxfId="7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7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5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AX6:BC39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33">
    <i>
      <x v="161"/>
    </i>
    <i>
      <x v="33"/>
    </i>
    <i>
      <x v="144"/>
    </i>
    <i>
      <x v="15"/>
    </i>
    <i>
      <x v="225"/>
    </i>
    <i>
      <x v="93"/>
    </i>
    <i>
      <x v="50"/>
    </i>
    <i>
      <x v="397"/>
    </i>
    <i>
      <x v="47"/>
    </i>
    <i>
      <x v="194"/>
    </i>
    <i>
      <x v="14"/>
    </i>
    <i>
      <x v="234"/>
    </i>
    <i>
      <x v="390"/>
    </i>
    <i>
      <x v="66"/>
    </i>
    <i>
      <x v="5"/>
    </i>
    <i>
      <x v="195"/>
    </i>
    <i>
      <x v="34"/>
    </i>
    <i>
      <x v="196"/>
    </i>
    <i>
      <x v="206"/>
    </i>
    <i>
      <x v="100"/>
    </i>
    <i>
      <x v="233"/>
    </i>
    <i>
      <x v="266"/>
    </i>
    <i>
      <x v="16"/>
    </i>
    <i>
      <x v="259"/>
    </i>
    <i>
      <x v="271"/>
    </i>
    <i>
      <x v="354"/>
    </i>
    <i>
      <x v="155"/>
    </i>
    <i>
      <x v="391"/>
    </i>
    <i>
      <x v="158"/>
    </i>
    <i>
      <x v="398"/>
    </i>
    <i>
      <x v="405"/>
    </i>
    <i>
      <x v="4"/>
    </i>
    <i>
      <x v="17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1" hier="-1"/>
    <pageField fld="4" item="6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791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9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8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8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87">
      <pivotArea field="0" type="button" dataOnly="0" labelOnly="1" outline="0" axis="axisRow" fieldPosition="0"/>
    </format>
    <format dxfId="7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5">
      <pivotArea field="0" type="button" dataOnly="0" labelOnly="1" outline="0" axis="axisRow" fieldPosition="0"/>
    </format>
    <format dxfId="78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8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10" cacheId="4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outline="1" outlineData="1" multipleFieldFilters="0">
  <location ref="Z6:AE53" firstHeaderRow="0" firstDataRow="1" firstDataCol="1" rowPageCount="2" colPageCount="1"/>
  <pivotFields count="22">
    <pivotField axis="axisRow" showAll="0" sortType="descending">
      <items count="408">
        <item x="132"/>
        <item m="1" x="364"/>
        <item m="1" x="315"/>
        <item x="230"/>
        <item x="152"/>
        <item x="94"/>
        <item x="33"/>
        <item x="141"/>
        <item x="70"/>
        <item x="88"/>
        <item x="81"/>
        <item x="242"/>
        <item x="39"/>
        <item x="235"/>
        <item x="248"/>
        <item x="48"/>
        <item x="47"/>
        <item x="46"/>
        <item m="1" x="276"/>
        <item x="13"/>
        <item m="1" x="377"/>
        <item m="1" x="257"/>
        <item m="1" x="337"/>
        <item x="24"/>
        <item x="220"/>
        <item m="1" x="370"/>
        <item x="205"/>
        <item m="1" x="297"/>
        <item x="37"/>
        <item m="1" x="287"/>
        <item x="3"/>
        <item x="158"/>
        <item m="1" x="328"/>
        <item x="40"/>
        <item x="57"/>
        <item m="1" x="363"/>
        <item x="140"/>
        <item x="121"/>
        <item m="1" x="313"/>
        <item m="1" x="288"/>
        <item m="1" x="397"/>
        <item m="1" x="280"/>
        <item x="90"/>
        <item x="228"/>
        <item x="193"/>
        <item x="214"/>
        <item m="1" x="319"/>
        <item x="64"/>
        <item m="1" x="351"/>
        <item m="1" x="405"/>
        <item x="71"/>
        <item x="25"/>
        <item x="69"/>
        <item x="100"/>
        <item m="1" x="380"/>
        <item x="246"/>
        <item x="109"/>
        <item m="1" x="330"/>
        <item m="1" x="277"/>
        <item m="1" x="402"/>
        <item m="1" x="340"/>
        <item x="224"/>
        <item m="1" x="399"/>
        <item x="85"/>
        <item x="240"/>
        <item x="172"/>
        <item x="217"/>
        <item m="1" x="266"/>
        <item x="116"/>
        <item m="1" x="385"/>
        <item m="1" x="354"/>
        <item m="1" x="352"/>
        <item x="14"/>
        <item x="53"/>
        <item x="231"/>
        <item x="137"/>
        <item x="218"/>
        <item x="239"/>
        <item m="1" x="282"/>
        <item x="45"/>
        <item x="95"/>
        <item x="42"/>
        <item x="41"/>
        <item m="1" x="296"/>
        <item x="12"/>
        <item x="119"/>
        <item m="1" x="283"/>
        <item x="136"/>
        <item m="1" x="273"/>
        <item m="1" x="314"/>
        <item x="76"/>
        <item m="1" x="272"/>
        <item x="178"/>
        <item x="128"/>
        <item m="1" x="386"/>
        <item x="159"/>
        <item x="67"/>
        <item x="59"/>
        <item m="1" x="260"/>
        <item x="162"/>
        <item x="11"/>
        <item x="167"/>
        <item m="1" x="388"/>
        <item x="157"/>
        <item m="1" x="289"/>
        <item x="212"/>
        <item m="1" x="356"/>
        <item x="60"/>
        <item x="135"/>
        <item x="108"/>
        <item m="1" x="290"/>
        <item x="8"/>
        <item x="197"/>
        <item x="36"/>
        <item m="1" x="325"/>
        <item x="216"/>
        <item m="1" x="341"/>
        <item x="169"/>
        <item m="1" x="326"/>
        <item m="1" x="291"/>
        <item x="28"/>
        <item m="1" x="400"/>
        <item m="1" x="278"/>
        <item x="44"/>
        <item m="1" x="348"/>
        <item x="17"/>
        <item m="1" x="323"/>
        <item x="117"/>
        <item m="1" x="389"/>
        <item m="1" x="343"/>
        <item m="1" x="318"/>
        <item m="1" x="256"/>
        <item x="68"/>
        <item m="1" x="394"/>
        <item x="34"/>
        <item x="145"/>
        <item x="104"/>
        <item m="1" x="393"/>
        <item m="1" x="374"/>
        <item m="1" x="382"/>
        <item m="1" x="293"/>
        <item m="1" x="347"/>
        <item x="229"/>
        <item x="5"/>
        <item x="82"/>
        <item m="1" x="286"/>
        <item x="52"/>
        <item m="1" x="274"/>
        <item m="1" x="271"/>
        <item m="1" x="301"/>
        <item x="160"/>
        <item m="1" x="398"/>
        <item x="232"/>
        <item m="1" x="345"/>
        <item x="213"/>
        <item x="138"/>
        <item m="1" x="361"/>
        <item m="1" x="392"/>
        <item x="55"/>
        <item m="1" x="304"/>
        <item m="1" x="275"/>
        <item x="6"/>
        <item m="1" x="305"/>
        <item m="1" x="350"/>
        <item x="221"/>
        <item m="1" x="404"/>
        <item x="23"/>
        <item x="166"/>
        <item m="1" x="335"/>
        <item m="1" x="294"/>
        <item x="62"/>
        <item m="1" x="368"/>
        <item x="252"/>
        <item x="118"/>
        <item x="0"/>
        <item x="120"/>
        <item m="1" x="310"/>
        <item m="1" x="306"/>
        <item m="1" x="346"/>
        <item m="1" x="262"/>
        <item m="1" x="338"/>
        <item m="1" x="268"/>
        <item m="1" x="403"/>
        <item m="1" x="369"/>
        <item m="1" x="329"/>
        <item x="75"/>
        <item m="1" x="263"/>
        <item m="1" x="379"/>
        <item x="127"/>
        <item m="1" x="336"/>
        <item x="245"/>
        <item m="1" x="384"/>
        <item m="1" x="344"/>
        <item m="1" x="292"/>
        <item x="134"/>
        <item x="237"/>
        <item x="147"/>
        <item x="110"/>
        <item m="1" x="331"/>
        <item m="1" x="312"/>
        <item x="196"/>
        <item m="1" x="360"/>
        <item m="1" x="324"/>
        <item m="1" x="378"/>
        <item x="105"/>
        <item m="1" x="406"/>
        <item x="151"/>
        <item x="4"/>
        <item m="1" x="295"/>
        <item x="65"/>
        <item m="1" x="299"/>
        <item m="1" x="317"/>
        <item x="101"/>
        <item m="1" x="254"/>
        <item x="183"/>
        <item m="1" x="327"/>
        <item x="103"/>
        <item x="204"/>
        <item x="106"/>
        <item x="16"/>
        <item x="18"/>
        <item m="1" x="316"/>
        <item m="1" x="376"/>
        <item x="207"/>
        <item x="93"/>
        <item x="77"/>
        <item x="89"/>
        <item x="247"/>
        <item x="114"/>
        <item m="1" x="342"/>
        <item x="122"/>
        <item m="1" x="383"/>
        <item m="1" x="395"/>
        <item x="208"/>
        <item x="131"/>
        <item x="163"/>
        <item x="73"/>
        <item m="1" x="332"/>
        <item m="1" x="362"/>
        <item x="202"/>
        <item m="1" x="371"/>
        <item x="27"/>
        <item m="1" x="302"/>
        <item m="1" x="321"/>
        <item x="223"/>
        <item x="194"/>
        <item m="1" x="334"/>
        <item m="1" x="253"/>
        <item x="125"/>
        <item m="1" x="303"/>
        <item x="155"/>
        <item m="1" x="355"/>
        <item x="156"/>
        <item x="15"/>
        <item m="1" x="258"/>
        <item x="72"/>
        <item x="32"/>
        <item m="1" x="269"/>
        <item x="80"/>
        <item x="78"/>
        <item x="143"/>
        <item x="164"/>
        <item m="1" x="265"/>
        <item m="1" x="279"/>
        <item x="168"/>
        <item x="161"/>
        <item x="148"/>
        <item x="186"/>
        <item m="1" x="358"/>
        <item m="1" x="391"/>
        <item x="181"/>
        <item x="241"/>
        <item x="190"/>
        <item m="1" x="359"/>
        <item m="1" x="390"/>
        <item x="56"/>
        <item x="2"/>
        <item x="30"/>
        <item x="35"/>
        <item x="38"/>
        <item m="1" x="387"/>
        <item m="1" x="366"/>
        <item m="1" x="308"/>
        <item m="1" x="381"/>
        <item m="1" x="284"/>
        <item x="66"/>
        <item m="1" x="322"/>
        <item m="1" x="365"/>
        <item m="1" x="320"/>
        <item m="1" x="357"/>
        <item x="177"/>
        <item m="1" x="298"/>
        <item m="1" x="264"/>
        <item x="49"/>
        <item x="115"/>
        <item m="1" x="307"/>
        <item x="192"/>
        <item m="1" x="309"/>
        <item x="129"/>
        <item m="1" x="267"/>
        <item x="139"/>
        <item m="1" x="285"/>
        <item m="1" x="353"/>
        <item x="144"/>
        <item x="234"/>
        <item x="79"/>
        <item m="1" x="281"/>
        <item m="1" x="261"/>
        <item m="1" x="339"/>
        <item x="171"/>
        <item x="170"/>
        <item x="199"/>
        <item m="1" x="333"/>
        <item x="179"/>
        <item x="102"/>
        <item m="1" x="375"/>
        <item x="107"/>
        <item x="112"/>
        <item m="1" x="396"/>
        <item x="175"/>
        <item x="180"/>
        <item m="1" x="255"/>
        <item m="1" x="367"/>
        <item m="1" x="373"/>
        <item m="1" x="311"/>
        <item x="19"/>
        <item m="1" x="401"/>
        <item m="1" x="270"/>
        <item x="29"/>
        <item m="1" x="372"/>
        <item x="31"/>
        <item x="150"/>
        <item x="185"/>
        <item m="1" x="259"/>
        <item x="50"/>
        <item x="123"/>
        <item x="206"/>
        <item x="10"/>
        <item x="20"/>
        <item x="111"/>
        <item x="21"/>
        <item x="176"/>
        <item x="7"/>
        <item x="86"/>
        <item x="1"/>
        <item x="9"/>
        <item m="1" x="300"/>
        <item x="22"/>
        <item x="26"/>
        <item m="1" x="349"/>
        <item x="43"/>
        <item x="51"/>
        <item x="54"/>
        <item x="58"/>
        <item x="61"/>
        <item x="63"/>
        <item x="74"/>
        <item x="83"/>
        <item x="84"/>
        <item x="87"/>
        <item x="91"/>
        <item x="92"/>
        <item x="96"/>
        <item x="97"/>
        <item x="98"/>
        <item x="99"/>
        <item x="113"/>
        <item x="124"/>
        <item x="126"/>
        <item x="130"/>
        <item x="133"/>
        <item x="142"/>
        <item x="146"/>
        <item x="149"/>
        <item x="153"/>
        <item x="154"/>
        <item x="165"/>
        <item x="173"/>
        <item x="174"/>
        <item x="182"/>
        <item x="184"/>
        <item x="187"/>
        <item x="188"/>
        <item x="189"/>
        <item x="191"/>
        <item x="195"/>
        <item x="198"/>
        <item x="200"/>
        <item x="201"/>
        <item x="203"/>
        <item x="209"/>
        <item x="210"/>
        <item x="211"/>
        <item x="215"/>
        <item x="219"/>
        <item x="222"/>
        <item x="225"/>
        <item x="226"/>
        <item x="227"/>
        <item x="233"/>
        <item x="236"/>
        <item x="238"/>
        <item x="243"/>
        <item x="244"/>
        <item x="249"/>
        <item x="250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>
      <items count="6">
        <item x="1"/>
        <item x="0"/>
        <item x="2"/>
        <item x="3"/>
        <item m="1" x="4"/>
        <item t="default"/>
      </items>
    </pivotField>
    <pivotField showAll="0"/>
    <pivotField axis="axisPage" showAll="0">
      <items count="14">
        <item x="4"/>
        <item x="5"/>
        <item x="3"/>
        <item x="7"/>
        <item x="0"/>
        <item x="1"/>
        <item x="2"/>
        <item x="6"/>
        <item x="8"/>
        <item m="1" x="10"/>
        <item x="9"/>
        <item m="1" x="11"/>
        <item m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 defaultSubtotal="0"/>
  </pivotFields>
  <rowFields count="1">
    <field x="0"/>
  </rowFields>
  <rowItems count="47">
    <i>
      <x v="253"/>
    </i>
    <i>
      <x v="220"/>
    </i>
    <i>
      <x v="277"/>
    </i>
    <i>
      <x v="356"/>
    </i>
    <i>
      <x v="378"/>
    </i>
    <i>
      <x v="339"/>
    </i>
    <i>
      <x v="218"/>
    </i>
    <i>
      <x v="228"/>
    </i>
    <i>
      <x v="9"/>
    </i>
    <i>
      <x v="359"/>
    </i>
    <i>
      <x v="310"/>
    </i>
    <i>
      <x v="109"/>
    </i>
    <i>
      <x v="374"/>
    </i>
    <i>
      <x v="117"/>
    </i>
    <i>
      <x v="290"/>
    </i>
    <i>
      <x v="150"/>
    </i>
    <i>
      <x v="103"/>
    </i>
    <i>
      <x v="166"/>
    </i>
    <i>
      <x v="365"/>
    </i>
    <i>
      <x v="217"/>
    </i>
    <i>
      <x v="376"/>
    </i>
    <i>
      <x v="92"/>
    </i>
    <i>
      <x v="76"/>
    </i>
    <i>
      <x v="44"/>
    </i>
    <i>
      <x v="293"/>
    </i>
    <i>
      <x v="99"/>
    </i>
    <i>
      <x v="330"/>
    </i>
    <i>
      <x v="347"/>
    </i>
    <i>
      <x v="77"/>
    </i>
    <i>
      <x v="348"/>
    </i>
    <i>
      <x v="239"/>
    </i>
    <i>
      <x v="357"/>
    </i>
    <i>
      <x v="245"/>
    </i>
    <i>
      <x v="360"/>
    </i>
    <i>
      <x v="250"/>
    </i>
    <i>
      <x v="366"/>
    </i>
    <i>
      <x v="377"/>
    </i>
    <i>
      <x v="375"/>
    </i>
    <i>
      <x v="11"/>
    </i>
    <i>
      <x v="90"/>
    </i>
    <i>
      <x v="392"/>
    </i>
    <i>
      <x v="383"/>
    </i>
    <i>
      <x v="384"/>
    </i>
    <i>
      <x v="256"/>
    </i>
    <i>
      <x v="393"/>
    </i>
    <i>
      <x v="264"/>
    </i>
    <i>
      <x v="26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item="0" hier="-1"/>
    <pageField fld="4" item="0" hier="-1"/>
  </pageFields>
  <dataFields count="5">
    <dataField name="Sum of POINTS" fld="1" baseField="0" baseItem="0"/>
    <dataField name="Sum of best 5k" fld="9" baseField="0" baseItem="0"/>
    <dataField name="Sum of best  10k" fld="13" baseField="0" baseItem="0"/>
    <dataField name="Sum of best 10 mile" fld="17" baseField="0" baseItem="127"/>
    <dataField name="Sum of best HM" fld="21" baseField="0" baseItem="113"/>
  </dataFields>
  <formats count="9">
    <format dxfId="80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79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9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9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96">
      <pivotArea field="0" type="button" dataOnly="0" labelOnly="1" outline="0" axis="axisRow" fieldPosition="0"/>
    </format>
    <format dxfId="7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94">
      <pivotArea field="0" type="button" dataOnly="0" labelOnly="1" outline="0" axis="axisRow" fieldPosition="0"/>
    </format>
    <format dxfId="79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9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://forestrunners.org.uk/memberresults?memberno=1578" TargetMode="External"/><Relationship Id="rId21" Type="http://schemas.openxmlformats.org/officeDocument/2006/relationships/hyperlink" Target="http://forestrunners.org.uk/memberresults?memberno=1421" TargetMode="External"/><Relationship Id="rId42" Type="http://schemas.openxmlformats.org/officeDocument/2006/relationships/hyperlink" Target="http://forestrunners.org.uk/memberresults?memberno=1371" TargetMode="External"/><Relationship Id="rId47" Type="http://schemas.openxmlformats.org/officeDocument/2006/relationships/hyperlink" Target="http://forestrunners.org.uk/memberresults?memberno=1628" TargetMode="External"/><Relationship Id="rId63" Type="http://schemas.openxmlformats.org/officeDocument/2006/relationships/hyperlink" Target="http://forestrunners.org.uk/memberresults?memberno=448" TargetMode="External"/><Relationship Id="rId68" Type="http://schemas.openxmlformats.org/officeDocument/2006/relationships/hyperlink" Target="http://forestrunners.org.uk/memberresults?memberno=1448" TargetMode="External"/><Relationship Id="rId84" Type="http://schemas.openxmlformats.org/officeDocument/2006/relationships/hyperlink" Target="http://forestrunners.org.uk/memberresults?memberno=813" TargetMode="External"/><Relationship Id="rId89" Type="http://schemas.openxmlformats.org/officeDocument/2006/relationships/hyperlink" Target="http://forestrunners.org.uk/memberresults?memberno=1339" TargetMode="External"/><Relationship Id="rId16" Type="http://schemas.openxmlformats.org/officeDocument/2006/relationships/hyperlink" Target="http://forestrunners.org.uk/memberresults?memberno=5036" TargetMode="External"/><Relationship Id="rId11" Type="http://schemas.openxmlformats.org/officeDocument/2006/relationships/hyperlink" Target="http://forestrunners.org.uk/memberresults?memberno=5069" TargetMode="External"/><Relationship Id="rId32" Type="http://schemas.openxmlformats.org/officeDocument/2006/relationships/hyperlink" Target="http://forestrunners.org.uk/memberresults?memberno=5087" TargetMode="External"/><Relationship Id="rId37" Type="http://schemas.openxmlformats.org/officeDocument/2006/relationships/hyperlink" Target="http://forestrunners.org.uk/memberresults?memberno=5042" TargetMode="External"/><Relationship Id="rId53" Type="http://schemas.openxmlformats.org/officeDocument/2006/relationships/hyperlink" Target="http://forestrunners.org.uk/memberresults?memberno=5082" TargetMode="External"/><Relationship Id="rId58" Type="http://schemas.openxmlformats.org/officeDocument/2006/relationships/hyperlink" Target="http://forestrunners.org.uk/memberresults?memberno=360" TargetMode="External"/><Relationship Id="rId74" Type="http://schemas.openxmlformats.org/officeDocument/2006/relationships/hyperlink" Target="http://forestrunners.org.uk/memberresults?memberno=635" TargetMode="External"/><Relationship Id="rId79" Type="http://schemas.openxmlformats.org/officeDocument/2006/relationships/hyperlink" Target="http://forestrunners.org.uk/memberresults?memberno=1313" TargetMode="External"/><Relationship Id="rId5" Type="http://schemas.openxmlformats.org/officeDocument/2006/relationships/hyperlink" Target="http://forestrunners.org.uk/memberresults?memberno=1050" TargetMode="External"/><Relationship Id="rId90" Type="http://schemas.openxmlformats.org/officeDocument/2006/relationships/hyperlink" Target="http://forestrunners.org.uk/memberresults?memberno=1591" TargetMode="External"/><Relationship Id="rId95" Type="http://schemas.openxmlformats.org/officeDocument/2006/relationships/hyperlink" Target="http://forestrunners.org.uk/memberresults?memberno=1518" TargetMode="External"/><Relationship Id="rId22" Type="http://schemas.openxmlformats.org/officeDocument/2006/relationships/hyperlink" Target="http://forestrunners.org.uk/memberresults?memberno=1604" TargetMode="External"/><Relationship Id="rId27" Type="http://schemas.openxmlformats.org/officeDocument/2006/relationships/hyperlink" Target="http://forestrunners.org.uk/memberresults?memberno=1036" TargetMode="External"/><Relationship Id="rId43" Type="http://schemas.openxmlformats.org/officeDocument/2006/relationships/hyperlink" Target="http://forestrunners.org.uk/memberresults?memberno=1295" TargetMode="External"/><Relationship Id="rId48" Type="http://schemas.openxmlformats.org/officeDocument/2006/relationships/hyperlink" Target="http://forestrunners.org.uk/memberresults?memberno=545" TargetMode="External"/><Relationship Id="rId64" Type="http://schemas.openxmlformats.org/officeDocument/2006/relationships/hyperlink" Target="http://forestrunners.org.uk/memberresults?memberno=721" TargetMode="External"/><Relationship Id="rId69" Type="http://schemas.openxmlformats.org/officeDocument/2006/relationships/hyperlink" Target="http://forestrunners.org.uk/memberresults?memberno=1637" TargetMode="External"/><Relationship Id="rId80" Type="http://schemas.openxmlformats.org/officeDocument/2006/relationships/hyperlink" Target="http://forestrunners.org.uk/memberresults?memberno=1338" TargetMode="External"/><Relationship Id="rId85" Type="http://schemas.openxmlformats.org/officeDocument/2006/relationships/hyperlink" Target="http://forestrunners.org.uk/memberresults?memberno=928" TargetMode="External"/><Relationship Id="rId3" Type="http://schemas.openxmlformats.org/officeDocument/2006/relationships/hyperlink" Target="http://forestrunners.org.uk/memberresults?memberno=1406" TargetMode="External"/><Relationship Id="rId12" Type="http://schemas.openxmlformats.org/officeDocument/2006/relationships/hyperlink" Target="http://forestrunners.org.uk/memberresults?memberno=1424" TargetMode="External"/><Relationship Id="rId17" Type="http://schemas.openxmlformats.org/officeDocument/2006/relationships/hyperlink" Target="http://forestrunners.org.uk/memberresults?memberno=1306" TargetMode="External"/><Relationship Id="rId25" Type="http://schemas.openxmlformats.org/officeDocument/2006/relationships/hyperlink" Target="http://forestrunners.org.uk/memberresults?memberno=1095" TargetMode="External"/><Relationship Id="rId33" Type="http://schemas.openxmlformats.org/officeDocument/2006/relationships/hyperlink" Target="http://forestrunners.org.uk/memberresults?memberno=1366" TargetMode="External"/><Relationship Id="rId38" Type="http://schemas.openxmlformats.org/officeDocument/2006/relationships/hyperlink" Target="http://forestrunners.org.uk/memberresults?memberno=5008" TargetMode="External"/><Relationship Id="rId46" Type="http://schemas.openxmlformats.org/officeDocument/2006/relationships/hyperlink" Target="http://forestrunners.org.uk/memberresults?memberno=5052" TargetMode="External"/><Relationship Id="rId59" Type="http://schemas.openxmlformats.org/officeDocument/2006/relationships/hyperlink" Target="http://forestrunners.org.uk/memberresults?memberno=1236" TargetMode="External"/><Relationship Id="rId67" Type="http://schemas.openxmlformats.org/officeDocument/2006/relationships/hyperlink" Target="http://forestrunners.org.uk/memberresults?memberno=1294" TargetMode="External"/><Relationship Id="rId20" Type="http://schemas.openxmlformats.org/officeDocument/2006/relationships/hyperlink" Target="http://forestrunners.org.uk/memberresults?memberno=1407" TargetMode="External"/><Relationship Id="rId41" Type="http://schemas.openxmlformats.org/officeDocument/2006/relationships/hyperlink" Target="http://forestrunners.org.uk/memberresults?memberno=5027" TargetMode="External"/><Relationship Id="rId54" Type="http://schemas.openxmlformats.org/officeDocument/2006/relationships/hyperlink" Target="http://forestrunners.org.uk/memberresults?memberno=5016" TargetMode="External"/><Relationship Id="rId62" Type="http://schemas.openxmlformats.org/officeDocument/2006/relationships/hyperlink" Target="http://forestrunners.org.uk/memberresults?memberno=5123" TargetMode="External"/><Relationship Id="rId70" Type="http://schemas.openxmlformats.org/officeDocument/2006/relationships/hyperlink" Target="http://forestrunners.org.uk/memberresults?memberno=1312" TargetMode="External"/><Relationship Id="rId75" Type="http://schemas.openxmlformats.org/officeDocument/2006/relationships/hyperlink" Target="http://forestrunners.org.uk/memberresults?memberno=5095" TargetMode="External"/><Relationship Id="rId83" Type="http://schemas.openxmlformats.org/officeDocument/2006/relationships/hyperlink" Target="http://forestrunners.org.uk/memberresults?memberno=649" TargetMode="External"/><Relationship Id="rId88" Type="http://schemas.openxmlformats.org/officeDocument/2006/relationships/hyperlink" Target="http://forestrunners.org.uk/memberresults?memberno=547" TargetMode="External"/><Relationship Id="rId91" Type="http://schemas.openxmlformats.org/officeDocument/2006/relationships/hyperlink" Target="http://forestrunners.org.uk/memberresults?memberno=5121" TargetMode="External"/><Relationship Id="rId96" Type="http://schemas.openxmlformats.org/officeDocument/2006/relationships/hyperlink" Target="http://forestrunners.org.uk/memberresults?memberno=5076" TargetMode="External"/><Relationship Id="rId1" Type="http://schemas.openxmlformats.org/officeDocument/2006/relationships/hyperlink" Target="http://forestrunners.org.uk/memberresults?memberno=1458" TargetMode="External"/><Relationship Id="rId6" Type="http://schemas.openxmlformats.org/officeDocument/2006/relationships/hyperlink" Target="http://forestrunners.org.uk/memberresults?memberno=1602" TargetMode="External"/><Relationship Id="rId15" Type="http://schemas.openxmlformats.org/officeDocument/2006/relationships/hyperlink" Target="http://forestrunners.org.uk/memberresults?memberno=5071" TargetMode="External"/><Relationship Id="rId23" Type="http://schemas.openxmlformats.org/officeDocument/2006/relationships/hyperlink" Target="http://forestrunners.org.uk/memberresults?memberno=1498" TargetMode="External"/><Relationship Id="rId28" Type="http://schemas.openxmlformats.org/officeDocument/2006/relationships/hyperlink" Target="http://forestrunners.org.uk/memberresults?memberno=5128" TargetMode="External"/><Relationship Id="rId36" Type="http://schemas.openxmlformats.org/officeDocument/2006/relationships/hyperlink" Target="http://forestrunners.org.uk/memberresults?memberno=1623" TargetMode="External"/><Relationship Id="rId49" Type="http://schemas.openxmlformats.org/officeDocument/2006/relationships/hyperlink" Target="http://forestrunners.org.uk/memberresults?memberno=1328" TargetMode="External"/><Relationship Id="rId57" Type="http://schemas.openxmlformats.org/officeDocument/2006/relationships/hyperlink" Target="http://forestrunners.org.uk/memberresults?memberno=5054" TargetMode="External"/><Relationship Id="rId10" Type="http://schemas.openxmlformats.org/officeDocument/2006/relationships/hyperlink" Target="http://forestrunners.org.uk/memberresults?memberno=983" TargetMode="External"/><Relationship Id="rId31" Type="http://schemas.openxmlformats.org/officeDocument/2006/relationships/hyperlink" Target="http://forestrunners.org.uk/memberresults?memberno=1525" TargetMode="External"/><Relationship Id="rId44" Type="http://schemas.openxmlformats.org/officeDocument/2006/relationships/hyperlink" Target="http://forestrunners.org.uk/memberresults?memberno=1119" TargetMode="External"/><Relationship Id="rId52" Type="http://schemas.openxmlformats.org/officeDocument/2006/relationships/hyperlink" Target="http://forestrunners.org.uk/memberresults?memberno=919" TargetMode="External"/><Relationship Id="rId60" Type="http://schemas.openxmlformats.org/officeDocument/2006/relationships/hyperlink" Target="http://forestrunners.org.uk/memberresults?memberno=1180" TargetMode="External"/><Relationship Id="rId65" Type="http://schemas.openxmlformats.org/officeDocument/2006/relationships/hyperlink" Target="http://forestrunners.org.uk/memberresults?memberno=1555" TargetMode="External"/><Relationship Id="rId73" Type="http://schemas.openxmlformats.org/officeDocument/2006/relationships/hyperlink" Target="http://forestrunners.org.uk/memberresults?memberno=1113" TargetMode="External"/><Relationship Id="rId78" Type="http://schemas.openxmlformats.org/officeDocument/2006/relationships/hyperlink" Target="http://forestrunners.org.uk/memberresults?memberno=5065" TargetMode="External"/><Relationship Id="rId81" Type="http://schemas.openxmlformats.org/officeDocument/2006/relationships/hyperlink" Target="http://forestrunners.org.uk/memberresults?memberno=1234567" TargetMode="External"/><Relationship Id="rId86" Type="http://schemas.openxmlformats.org/officeDocument/2006/relationships/hyperlink" Target="http://forestrunners.org.uk/memberresults?memberno=1629" TargetMode="External"/><Relationship Id="rId94" Type="http://schemas.openxmlformats.org/officeDocument/2006/relationships/hyperlink" Target="http://forestrunners.org.uk/memberresults?memberno=5102" TargetMode="External"/><Relationship Id="rId4" Type="http://schemas.openxmlformats.org/officeDocument/2006/relationships/hyperlink" Target="http://forestrunners.org.uk/memberresults?memberno=1397" TargetMode="External"/><Relationship Id="rId9" Type="http://schemas.openxmlformats.org/officeDocument/2006/relationships/hyperlink" Target="http://forestrunners.org.uk/memberresults?memberno=857" TargetMode="External"/><Relationship Id="rId13" Type="http://schemas.openxmlformats.org/officeDocument/2006/relationships/hyperlink" Target="http://forestrunners.org.uk/memberresults?memberno=1488" TargetMode="External"/><Relationship Id="rId18" Type="http://schemas.openxmlformats.org/officeDocument/2006/relationships/hyperlink" Target="http://forestrunners.org.uk/memberresults?memberno=991" TargetMode="External"/><Relationship Id="rId39" Type="http://schemas.openxmlformats.org/officeDocument/2006/relationships/hyperlink" Target="http://forestrunners.org.uk/memberresults?memberno=1391" TargetMode="External"/><Relationship Id="rId34" Type="http://schemas.openxmlformats.org/officeDocument/2006/relationships/hyperlink" Target="http://forestrunners.org.uk/memberresults?memberno=685" TargetMode="External"/><Relationship Id="rId50" Type="http://schemas.openxmlformats.org/officeDocument/2006/relationships/hyperlink" Target="http://forestrunners.org.uk/memberresults?memberno=1561" TargetMode="External"/><Relationship Id="rId55" Type="http://schemas.openxmlformats.org/officeDocument/2006/relationships/hyperlink" Target="http://forestrunners.org.uk/memberresults?memberno=1463" TargetMode="External"/><Relationship Id="rId76" Type="http://schemas.openxmlformats.org/officeDocument/2006/relationships/hyperlink" Target="http://forestrunners.org.uk/memberresults?memberno=939" TargetMode="External"/><Relationship Id="rId97" Type="http://schemas.openxmlformats.org/officeDocument/2006/relationships/hyperlink" Target="http://forestrunners.org.uk/memberresults?memberno=1520" TargetMode="External"/><Relationship Id="rId7" Type="http://schemas.openxmlformats.org/officeDocument/2006/relationships/hyperlink" Target="http://forestrunners.org.uk/memberresults?memberno=225" TargetMode="External"/><Relationship Id="rId71" Type="http://schemas.openxmlformats.org/officeDocument/2006/relationships/hyperlink" Target="http://forestrunners.org.uk/memberresults?memberno=1370" TargetMode="External"/><Relationship Id="rId92" Type="http://schemas.openxmlformats.org/officeDocument/2006/relationships/hyperlink" Target="http://forestrunners.org.uk/memberresults?memberno=1622" TargetMode="External"/><Relationship Id="rId2" Type="http://schemas.openxmlformats.org/officeDocument/2006/relationships/hyperlink" Target="http://forestrunners.org.uk/memberresults?memberno=1342" TargetMode="External"/><Relationship Id="rId29" Type="http://schemas.openxmlformats.org/officeDocument/2006/relationships/hyperlink" Target="http://forestrunners.org.uk/memberresults?memberno=258" TargetMode="External"/><Relationship Id="rId24" Type="http://schemas.openxmlformats.org/officeDocument/2006/relationships/hyperlink" Target="http://forestrunners.org.uk/memberresults?memberno=1501" TargetMode="External"/><Relationship Id="rId40" Type="http://schemas.openxmlformats.org/officeDocument/2006/relationships/hyperlink" Target="http://forestrunners.org.uk/memberresults?memberno=5072" TargetMode="External"/><Relationship Id="rId45" Type="http://schemas.openxmlformats.org/officeDocument/2006/relationships/hyperlink" Target="http://forestrunners.org.uk/memberresults?memberno=5106" TargetMode="External"/><Relationship Id="rId66" Type="http://schemas.openxmlformats.org/officeDocument/2006/relationships/hyperlink" Target="http://forestrunners.org.uk/memberresults?memberno=1290" TargetMode="External"/><Relationship Id="rId87" Type="http://schemas.openxmlformats.org/officeDocument/2006/relationships/hyperlink" Target="http://forestrunners.org.uk/memberresults?memberno=1332" TargetMode="External"/><Relationship Id="rId61" Type="http://schemas.openxmlformats.org/officeDocument/2006/relationships/hyperlink" Target="http://forestrunners.org.uk/memberresults?memberno=5053" TargetMode="External"/><Relationship Id="rId82" Type="http://schemas.openxmlformats.org/officeDocument/2006/relationships/hyperlink" Target="http://forestrunners.org.uk/memberresults?memberno=1115" TargetMode="External"/><Relationship Id="rId19" Type="http://schemas.openxmlformats.org/officeDocument/2006/relationships/hyperlink" Target="http://forestrunners.org.uk/memberresults?memberno=1516" TargetMode="External"/><Relationship Id="rId14" Type="http://schemas.openxmlformats.org/officeDocument/2006/relationships/hyperlink" Target="http://forestrunners.org.uk/memberresults?memberno=5014" TargetMode="External"/><Relationship Id="rId30" Type="http://schemas.openxmlformats.org/officeDocument/2006/relationships/hyperlink" Target="http://forestrunners.org.uk/memberresults?memberno=903" TargetMode="External"/><Relationship Id="rId35" Type="http://schemas.openxmlformats.org/officeDocument/2006/relationships/hyperlink" Target="http://forestrunners.org.uk/memberresults?memberno=5142" TargetMode="External"/><Relationship Id="rId56" Type="http://schemas.openxmlformats.org/officeDocument/2006/relationships/hyperlink" Target="http://forestrunners.org.uk/memberresults?memberno=5105" TargetMode="External"/><Relationship Id="rId77" Type="http://schemas.openxmlformats.org/officeDocument/2006/relationships/hyperlink" Target="http://forestrunners.org.uk/memberresults?memberno=5028" TargetMode="External"/><Relationship Id="rId8" Type="http://schemas.openxmlformats.org/officeDocument/2006/relationships/hyperlink" Target="http://forestrunners.org.uk/memberresults?memberno=5049" TargetMode="External"/><Relationship Id="rId51" Type="http://schemas.openxmlformats.org/officeDocument/2006/relationships/hyperlink" Target="http://forestrunners.org.uk/memberresults?memberno=5091" TargetMode="External"/><Relationship Id="rId72" Type="http://schemas.openxmlformats.org/officeDocument/2006/relationships/hyperlink" Target="http://forestrunners.org.uk/memberresults?memberno=1483" TargetMode="External"/><Relationship Id="rId93" Type="http://schemas.openxmlformats.org/officeDocument/2006/relationships/hyperlink" Target="http://forestrunners.org.uk/memberresults?memberno=5024" TargetMode="External"/><Relationship Id="rId98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forestrunners.org.uk/memberresults?memberno=1637" TargetMode="External"/><Relationship Id="rId13" Type="http://schemas.openxmlformats.org/officeDocument/2006/relationships/hyperlink" Target="http://forestrunners.org.uk/memberresults?memberno=960" TargetMode="External"/><Relationship Id="rId3" Type="http://schemas.openxmlformats.org/officeDocument/2006/relationships/hyperlink" Target="http://forestrunners.org.uk/memberresults?memberno=1295" TargetMode="External"/><Relationship Id="rId7" Type="http://schemas.openxmlformats.org/officeDocument/2006/relationships/hyperlink" Target="http://forestrunners.org.uk/memberresults?memberno=721" TargetMode="External"/><Relationship Id="rId12" Type="http://schemas.openxmlformats.org/officeDocument/2006/relationships/hyperlink" Target="http://forestrunners.org.uk/memberresults?memberno=1452" TargetMode="External"/><Relationship Id="rId2" Type="http://schemas.openxmlformats.org/officeDocument/2006/relationships/hyperlink" Target="http://forestrunners.org.uk/memberresults?memberno=448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http://forestrunners.org.uk/memberresults?memberno=1604" TargetMode="External"/><Relationship Id="rId6" Type="http://schemas.openxmlformats.org/officeDocument/2006/relationships/hyperlink" Target="http://forestrunners.org.uk/memberresults?memberno=1119" TargetMode="External"/><Relationship Id="rId11" Type="http://schemas.openxmlformats.org/officeDocument/2006/relationships/hyperlink" Target="http://forestrunners.org.uk/memberresults?memberno=1483" TargetMode="External"/><Relationship Id="rId5" Type="http://schemas.openxmlformats.org/officeDocument/2006/relationships/hyperlink" Target="http://forestrunners.org.uk/memberresults?memberno=1592" TargetMode="External"/><Relationship Id="rId15" Type="http://schemas.openxmlformats.org/officeDocument/2006/relationships/hyperlink" Target="http://forestrunners.org.uk/memberresults?memberno=1496" TargetMode="External"/><Relationship Id="rId10" Type="http://schemas.openxmlformats.org/officeDocument/2006/relationships/hyperlink" Target="http://forestrunners.org.uk/memberresults?memberno=1504" TargetMode="External"/><Relationship Id="rId4" Type="http://schemas.openxmlformats.org/officeDocument/2006/relationships/hyperlink" Target="http://forestrunners.org.uk/memberresults?memberno=919" TargetMode="External"/><Relationship Id="rId9" Type="http://schemas.openxmlformats.org/officeDocument/2006/relationships/hyperlink" Target="http://forestrunners.org.uk/memberresults?memberno=1591" TargetMode="External"/><Relationship Id="rId14" Type="http://schemas.openxmlformats.org/officeDocument/2006/relationships/hyperlink" Target="http://forestrunners.org.uk/memberresults?memberno=1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6"/>
  <sheetViews>
    <sheetView tabSelected="1" zoomScaleNormal="100" workbookViewId="0">
      <selection activeCell="C15" sqref="C15"/>
    </sheetView>
  </sheetViews>
  <sheetFormatPr baseColWidth="10" defaultColWidth="8.83203125" defaultRowHeight="15" x14ac:dyDescent="0.2"/>
  <cols>
    <col min="2" max="2" width="20.83203125" customWidth="1"/>
    <col min="3" max="3" width="21.1640625" customWidth="1"/>
    <col min="4" max="4" width="10.83203125" bestFit="1" customWidth="1"/>
    <col min="10" max="10" width="20.83203125" customWidth="1"/>
    <col min="11" max="11" width="21.1640625" customWidth="1"/>
  </cols>
  <sheetData>
    <row r="1" spans="1:15" ht="87.75" customHeight="1" x14ac:dyDescent="0.2"/>
    <row r="2" spans="1:15" x14ac:dyDescent="0.2">
      <c r="A2" s="47" t="str">
        <f ca="1">CONCATENATE("Standings on ",TEXT(TODAY(),"dd mmm yyyy")," after ", COUNTIF(Scores!G6:U6,"yes"), " events")</f>
        <v>Standings on 24 Feb 2020 after 11 events</v>
      </c>
      <c r="D2" s="41"/>
    </row>
    <row r="3" spans="1:15" ht="9" customHeight="1" x14ac:dyDescent="0.2">
      <c r="A3" s="47"/>
    </row>
    <row r="4" spans="1:15" ht="16" x14ac:dyDescent="0.2">
      <c r="A4" s="65" t="s">
        <v>912</v>
      </c>
    </row>
    <row r="6" spans="1:15" ht="16" x14ac:dyDescent="0.2">
      <c r="A6" s="56" t="s">
        <v>28</v>
      </c>
      <c r="B6" s="57" t="s">
        <v>871</v>
      </c>
      <c r="C6" s="58" t="s">
        <v>26</v>
      </c>
      <c r="D6" s="58" t="s">
        <v>1</v>
      </c>
      <c r="E6" s="58" t="s">
        <v>2</v>
      </c>
      <c r="F6" s="58" t="s">
        <v>3</v>
      </c>
      <c r="G6" s="58" t="s">
        <v>879</v>
      </c>
      <c r="I6" s="56" t="s">
        <v>28</v>
      </c>
      <c r="J6" s="57" t="s">
        <v>895</v>
      </c>
      <c r="K6" s="58" t="s">
        <v>26</v>
      </c>
      <c r="L6" s="58" t="s">
        <v>1</v>
      </c>
      <c r="M6" s="58" t="s">
        <v>2</v>
      </c>
      <c r="N6" s="58" t="s">
        <v>3</v>
      </c>
      <c r="O6" s="58" t="s">
        <v>879</v>
      </c>
    </row>
    <row r="7" spans="1:15" x14ac:dyDescent="0.2">
      <c r="A7" s="7">
        <f>'SUMMARY PIVOT'!A7</f>
        <v>1</v>
      </c>
      <c r="B7" s="49" t="str">
        <f>'SUMMARY PIVOT'!B7</f>
        <v>Neil Kevern</v>
      </c>
      <c r="C7" s="48">
        <f>'SUMMARY PIVOT'!C7</f>
        <v>400</v>
      </c>
      <c r="D7" s="48">
        <f>'SUMMARY PIVOT'!D7</f>
        <v>100</v>
      </c>
      <c r="E7" s="48">
        <f>'SUMMARY PIVOT'!E7</f>
        <v>100</v>
      </c>
      <c r="F7" s="48">
        <f>'SUMMARY PIVOT'!F7</f>
        <v>100</v>
      </c>
      <c r="G7" s="48">
        <f>'SUMMARY PIVOT'!G7</f>
        <v>100</v>
      </c>
      <c r="I7" s="7">
        <f>'SUMMARY PIVOT'!I7</f>
        <v>1</v>
      </c>
      <c r="J7" s="49" t="str">
        <f>'SUMMARY PIVOT'!J7</f>
        <v>Maureen Dowling</v>
      </c>
      <c r="K7" s="48">
        <f>'SUMMARY PIVOT'!K7</f>
        <v>400</v>
      </c>
      <c r="L7" s="48">
        <f>'SUMMARY PIVOT'!L7</f>
        <v>100</v>
      </c>
      <c r="M7" s="48">
        <f>'SUMMARY PIVOT'!M7</f>
        <v>100</v>
      </c>
      <c r="N7" s="48">
        <f>'SUMMARY PIVOT'!N7</f>
        <v>100</v>
      </c>
      <c r="O7" s="48">
        <f>'SUMMARY PIVOT'!O7</f>
        <v>100</v>
      </c>
    </row>
    <row r="8" spans="1:15" x14ac:dyDescent="0.2">
      <c r="A8" s="7">
        <f>'SUMMARY PIVOT'!A8</f>
        <v>2</v>
      </c>
      <c r="B8" s="49" t="str">
        <f>'SUMMARY PIVOT'!B8</f>
        <v>Paul Herbert</v>
      </c>
      <c r="C8" s="48">
        <f>'SUMMARY PIVOT'!C8</f>
        <v>391</v>
      </c>
      <c r="D8" s="48">
        <f>'SUMMARY PIVOT'!D8</f>
        <v>99</v>
      </c>
      <c r="E8" s="48">
        <f>'SUMMARY PIVOT'!E8</f>
        <v>98</v>
      </c>
      <c r="F8" s="48">
        <f>'SUMMARY PIVOT'!F8</f>
        <v>99</v>
      </c>
      <c r="G8" s="48">
        <f>'SUMMARY PIVOT'!G8</f>
        <v>95</v>
      </c>
      <c r="I8" s="7">
        <f>'SUMMARY PIVOT'!I8</f>
        <v>2</v>
      </c>
      <c r="J8" s="49" t="str">
        <f>'SUMMARY PIVOT'!J8</f>
        <v>Rebecca Cairns</v>
      </c>
      <c r="K8" s="48">
        <f>'SUMMARY PIVOT'!K8</f>
        <v>396</v>
      </c>
      <c r="L8" s="48">
        <f>'SUMMARY PIVOT'!L8</f>
        <v>99</v>
      </c>
      <c r="M8" s="48">
        <f>'SUMMARY PIVOT'!M8</f>
        <v>99</v>
      </c>
      <c r="N8" s="48">
        <f>'SUMMARY PIVOT'!N8</f>
        <v>99</v>
      </c>
      <c r="O8" s="48">
        <f>'SUMMARY PIVOT'!O8</f>
        <v>99</v>
      </c>
    </row>
    <row r="9" spans="1:15" x14ac:dyDescent="0.2">
      <c r="A9" s="7">
        <f>'SUMMARY PIVOT'!A9</f>
        <v>3</v>
      </c>
      <c r="B9" s="49" t="str">
        <f>'SUMMARY PIVOT'!B9</f>
        <v>Terry Dowling</v>
      </c>
      <c r="C9" s="48">
        <f>'SUMMARY PIVOT'!C9</f>
        <v>386</v>
      </c>
      <c r="D9" s="48">
        <f>'SUMMARY PIVOT'!D9</f>
        <v>97</v>
      </c>
      <c r="E9" s="48">
        <f>'SUMMARY PIVOT'!E9</f>
        <v>95</v>
      </c>
      <c r="F9" s="48">
        <f>'SUMMARY PIVOT'!F9</f>
        <v>97</v>
      </c>
      <c r="G9" s="48">
        <f>'SUMMARY PIVOT'!G9</f>
        <v>97</v>
      </c>
      <c r="I9" s="7">
        <f>'SUMMARY PIVOT'!I9</f>
        <v>3</v>
      </c>
      <c r="J9" s="49" t="str">
        <f>'SUMMARY PIVOT'!J9</f>
        <v>Sian McBride</v>
      </c>
      <c r="K9" s="48">
        <f>'SUMMARY PIVOT'!K9</f>
        <v>384</v>
      </c>
      <c r="L9" s="48">
        <f>'SUMMARY PIVOT'!L9</f>
        <v>98</v>
      </c>
      <c r="M9" s="48">
        <f>'SUMMARY PIVOT'!M9</f>
        <v>96</v>
      </c>
      <c r="N9" s="48">
        <f>'SUMMARY PIVOT'!N9</f>
        <v>98</v>
      </c>
      <c r="O9" s="48">
        <f>'SUMMARY PIVOT'!O9</f>
        <v>92</v>
      </c>
    </row>
    <row r="10" spans="1:15" x14ac:dyDescent="0.2">
      <c r="A10" s="7">
        <f>'SUMMARY PIVOT'!A10</f>
        <v>4</v>
      </c>
      <c r="B10" s="49" t="str">
        <f>'SUMMARY PIVOT'!B10</f>
        <v>Mike Sankey</v>
      </c>
      <c r="C10" s="48">
        <f>'SUMMARY PIVOT'!C10</f>
        <v>385</v>
      </c>
      <c r="D10" s="48">
        <f>'SUMMARY PIVOT'!D10</f>
        <v>100</v>
      </c>
      <c r="E10" s="48">
        <f>'SUMMARY PIVOT'!E10</f>
        <v>98</v>
      </c>
      <c r="F10" s="48">
        <f>'SUMMARY PIVOT'!F10</f>
        <v>98</v>
      </c>
      <c r="G10" s="48">
        <f>'SUMMARY PIVOT'!G10</f>
        <v>89</v>
      </c>
      <c r="I10" s="7">
        <f>'SUMMARY PIVOT'!I10</f>
        <v>4</v>
      </c>
      <c r="J10" s="49" t="str">
        <f>'SUMMARY PIVOT'!J10</f>
        <v>Julie Fidler</v>
      </c>
      <c r="K10" s="48">
        <f>'SUMMARY PIVOT'!K10</f>
        <v>383</v>
      </c>
      <c r="L10" s="48">
        <f>'SUMMARY PIVOT'!L10</f>
        <v>95</v>
      </c>
      <c r="M10" s="48">
        <f>'SUMMARY PIVOT'!M10</f>
        <v>95</v>
      </c>
      <c r="N10" s="48">
        <f>'SUMMARY PIVOT'!N10</f>
        <v>97</v>
      </c>
      <c r="O10" s="48">
        <f>'SUMMARY PIVOT'!O10</f>
        <v>96</v>
      </c>
    </row>
    <row r="11" spans="1:15" x14ac:dyDescent="0.2">
      <c r="A11" s="7">
        <f>'SUMMARY PIVOT'!A11</f>
        <v>5</v>
      </c>
      <c r="B11" s="49" t="str">
        <f>'SUMMARY PIVOT'!B11</f>
        <v>Dave Perrett</v>
      </c>
      <c r="C11" s="48">
        <f>'SUMMARY PIVOT'!C11</f>
        <v>382</v>
      </c>
      <c r="D11" s="48">
        <f>'SUMMARY PIVOT'!D11</f>
        <v>97</v>
      </c>
      <c r="E11" s="48">
        <f>'SUMMARY PIVOT'!E11</f>
        <v>96</v>
      </c>
      <c r="F11" s="48">
        <f>'SUMMARY PIVOT'!F11</f>
        <v>98</v>
      </c>
      <c r="G11" s="48">
        <f>'SUMMARY PIVOT'!G11</f>
        <v>91</v>
      </c>
      <c r="I11" s="7">
        <f>'SUMMARY PIVOT'!I11</f>
        <v>5</v>
      </c>
      <c r="J11" s="49" t="str">
        <f>'SUMMARY PIVOT'!J11</f>
        <v>Jenni Jones</v>
      </c>
      <c r="K11" s="48">
        <f>'SUMMARY PIVOT'!K11</f>
        <v>379</v>
      </c>
      <c r="L11" s="48">
        <f>'SUMMARY PIVOT'!L11</f>
        <v>97</v>
      </c>
      <c r="M11" s="48">
        <f>'SUMMARY PIVOT'!M11</f>
        <v>94</v>
      </c>
      <c r="N11" s="48">
        <f>'SUMMARY PIVOT'!N11</f>
        <v>97</v>
      </c>
      <c r="O11" s="48">
        <f>'SUMMARY PIVOT'!O11</f>
        <v>91</v>
      </c>
    </row>
    <row r="12" spans="1:15" x14ac:dyDescent="0.2">
      <c r="A12" s="7">
        <f>'SUMMARY PIVOT'!A12</f>
        <v>6</v>
      </c>
      <c r="B12" s="49" t="str">
        <f>'SUMMARY PIVOT'!B12</f>
        <v>Patrick Slaughter</v>
      </c>
      <c r="C12" s="48">
        <f>'SUMMARY PIVOT'!C12</f>
        <v>381</v>
      </c>
      <c r="D12" s="48">
        <f>'SUMMARY PIVOT'!D12</f>
        <v>96</v>
      </c>
      <c r="E12" s="48">
        <f>'SUMMARY PIVOT'!E12</f>
        <v>96</v>
      </c>
      <c r="F12" s="48">
        <f>'SUMMARY PIVOT'!F12</f>
        <v>96</v>
      </c>
      <c r="G12" s="48">
        <f>'SUMMARY PIVOT'!G12</f>
        <v>93</v>
      </c>
      <c r="I12" s="7">
        <f>'SUMMARY PIVOT'!I12</f>
        <v>6</v>
      </c>
      <c r="J12" s="49" t="str">
        <f>'SUMMARY PIVOT'!J12</f>
        <v>Nicola Kelly</v>
      </c>
      <c r="K12" s="48">
        <f>'SUMMARY PIVOT'!K12</f>
        <v>368</v>
      </c>
      <c r="L12" s="48">
        <f>'SUMMARY PIVOT'!L12</f>
        <v>96</v>
      </c>
      <c r="M12" s="48">
        <f>'SUMMARY PIVOT'!M12</f>
        <v>90</v>
      </c>
      <c r="N12" s="48">
        <f>'SUMMARY PIVOT'!N12</f>
        <v>92</v>
      </c>
      <c r="O12" s="48">
        <f>'SUMMARY PIVOT'!O12</f>
        <v>90</v>
      </c>
    </row>
    <row r="13" spans="1:15" x14ac:dyDescent="0.2">
      <c r="A13" s="7">
        <f>'SUMMARY PIVOT'!A13</f>
        <v>7</v>
      </c>
      <c r="B13" s="49" t="str">
        <f>'SUMMARY PIVOT'!B13</f>
        <v>Tyler Harman</v>
      </c>
      <c r="C13" s="48">
        <f>'SUMMARY PIVOT'!C13</f>
        <v>364</v>
      </c>
      <c r="D13" s="48">
        <f>'SUMMARY PIVOT'!D13</f>
        <v>93</v>
      </c>
      <c r="E13" s="48">
        <f>'SUMMARY PIVOT'!E13</f>
        <v>92</v>
      </c>
      <c r="F13" s="48">
        <f>'SUMMARY PIVOT'!F13</f>
        <v>87</v>
      </c>
      <c r="G13" s="48">
        <f>'SUMMARY PIVOT'!G13</f>
        <v>92</v>
      </c>
      <c r="I13" s="7">
        <f>'SUMMARY PIVOT'!I13</f>
        <v>7</v>
      </c>
      <c r="J13" s="49" t="str">
        <f>'SUMMARY PIVOT'!J13</f>
        <v>Niki Felton</v>
      </c>
      <c r="K13" s="48">
        <f>'SUMMARY PIVOT'!K13</f>
        <v>334</v>
      </c>
      <c r="L13" s="48">
        <f>'SUMMARY PIVOT'!L13</f>
        <v>83</v>
      </c>
      <c r="M13" s="48">
        <f>'SUMMARY PIVOT'!M13</f>
        <v>87</v>
      </c>
      <c r="N13" s="48">
        <f>'SUMMARY PIVOT'!N13</f>
        <v>80</v>
      </c>
      <c r="O13" s="48">
        <f>'SUMMARY PIVOT'!O13</f>
        <v>84</v>
      </c>
    </row>
    <row r="14" spans="1:15" x14ac:dyDescent="0.2">
      <c r="A14" s="7">
        <f>'SUMMARY PIVOT'!A14</f>
        <v>8</v>
      </c>
      <c r="B14" s="49" t="str">
        <f>'SUMMARY PIVOT'!B14</f>
        <v>Barry Hiller</v>
      </c>
      <c r="C14" s="48">
        <f>'SUMMARY PIVOT'!C14</f>
        <v>362</v>
      </c>
      <c r="D14" s="48">
        <f>'SUMMARY PIVOT'!D14</f>
        <v>91</v>
      </c>
      <c r="E14" s="48">
        <f>'SUMMARY PIVOT'!E14</f>
        <v>89</v>
      </c>
      <c r="F14" s="48">
        <f>'SUMMARY PIVOT'!F14</f>
        <v>93</v>
      </c>
      <c r="G14" s="48">
        <f>'SUMMARY PIVOT'!G14</f>
        <v>89</v>
      </c>
      <c r="I14" s="7">
        <f>'SUMMARY PIVOT'!I14</f>
        <v>8</v>
      </c>
      <c r="J14" s="49" t="str">
        <f>'SUMMARY PIVOT'!J14</f>
        <v>Joanne Hobbs</v>
      </c>
      <c r="K14" s="48">
        <f>'SUMMARY PIVOT'!K14</f>
        <v>331</v>
      </c>
      <c r="L14" s="48">
        <f>'SUMMARY PIVOT'!L14</f>
        <v>89</v>
      </c>
      <c r="M14" s="48">
        <f>'SUMMARY PIVOT'!M14</f>
        <v>81</v>
      </c>
      <c r="N14" s="48">
        <f>'SUMMARY PIVOT'!N14</f>
        <v>76</v>
      </c>
      <c r="O14" s="48">
        <f>'SUMMARY PIVOT'!O14</f>
        <v>85</v>
      </c>
    </row>
    <row r="15" spans="1:15" x14ac:dyDescent="0.2">
      <c r="A15" s="7">
        <f>'SUMMARY PIVOT'!A15</f>
        <v>9</v>
      </c>
      <c r="B15" s="49" t="str">
        <f>'SUMMARY PIVOT'!B15</f>
        <v>Gary Gibbons</v>
      </c>
      <c r="C15" s="48">
        <f>'SUMMARY PIVOT'!C15</f>
        <v>345</v>
      </c>
      <c r="D15" s="48">
        <f>'SUMMARY PIVOT'!D15</f>
        <v>99</v>
      </c>
      <c r="E15" s="48">
        <f>'SUMMARY PIVOT'!E15</f>
        <v>86</v>
      </c>
      <c r="F15" s="48">
        <f>'SUMMARY PIVOT'!F15</f>
        <v>82</v>
      </c>
      <c r="G15" s="48">
        <f>'SUMMARY PIVOT'!G15</f>
        <v>78</v>
      </c>
      <c r="I15" s="7">
        <f>'SUMMARY PIVOT'!I15</f>
        <v>9</v>
      </c>
      <c r="J15" s="49" t="str">
        <f>'SUMMARY PIVOT'!J15</f>
        <v>Angela Thorpe</v>
      </c>
      <c r="K15" s="48">
        <f>'SUMMARY PIVOT'!K15</f>
        <v>321</v>
      </c>
      <c r="L15" s="48">
        <f>'SUMMARY PIVOT'!L15</f>
        <v>86</v>
      </c>
      <c r="M15" s="48">
        <f>'SUMMARY PIVOT'!M15</f>
        <v>85</v>
      </c>
      <c r="N15" s="48">
        <f>'SUMMARY PIVOT'!N15</f>
        <v>84</v>
      </c>
      <c r="O15" s="48">
        <f>'SUMMARY PIVOT'!O15</f>
        <v>66</v>
      </c>
    </row>
    <row r="16" spans="1:15" x14ac:dyDescent="0.2">
      <c r="A16" s="7">
        <f>'SUMMARY PIVOT'!A16</f>
        <v>10</v>
      </c>
      <c r="B16" s="49" t="str">
        <f>'SUMMARY PIVOT'!B16</f>
        <v>Richard Jerome</v>
      </c>
      <c r="C16" s="48">
        <f>'SUMMARY PIVOT'!C16</f>
        <v>318</v>
      </c>
      <c r="D16" s="48">
        <f>'SUMMARY PIVOT'!D16</f>
        <v>89</v>
      </c>
      <c r="E16" s="48">
        <f>'SUMMARY PIVOT'!E16</f>
        <v>84</v>
      </c>
      <c r="F16" s="48">
        <f>'SUMMARY PIVOT'!F16</f>
        <v>78</v>
      </c>
      <c r="G16" s="48">
        <f>'SUMMARY PIVOT'!G16</f>
        <v>67</v>
      </c>
      <c r="I16" s="7">
        <f>'SUMMARY PIVOT'!I16</f>
        <v>10</v>
      </c>
      <c r="J16" s="49" t="str">
        <f>'SUMMARY PIVOT'!J16</f>
        <v>Joan Barker</v>
      </c>
      <c r="K16" s="48">
        <f>'SUMMARY PIVOT'!K16</f>
        <v>311</v>
      </c>
      <c r="L16" s="48">
        <f>'SUMMARY PIVOT'!L16</f>
        <v>87</v>
      </c>
      <c r="M16" s="48">
        <f>'SUMMARY PIVOT'!M16</f>
        <v>77</v>
      </c>
      <c r="N16" s="48">
        <f>'SUMMARY PIVOT'!N16</f>
        <v>83</v>
      </c>
      <c r="O16" s="48">
        <f>'SUMMARY PIVOT'!O16</f>
        <v>64</v>
      </c>
    </row>
    <row r="17" spans="1:15" x14ac:dyDescent="0.2">
      <c r="A17" s="7">
        <f>'SUMMARY PIVOT'!A17</f>
        <v>11</v>
      </c>
      <c r="B17" s="49" t="str">
        <f>'SUMMARY PIVOT'!B17</f>
        <v>Michael Hobbs</v>
      </c>
      <c r="C17" s="48">
        <f>'SUMMARY PIVOT'!C17</f>
        <v>305</v>
      </c>
      <c r="D17" s="48">
        <f>'SUMMARY PIVOT'!D17</f>
        <v>89</v>
      </c>
      <c r="E17" s="48">
        <f>'SUMMARY PIVOT'!E17</f>
        <v>82</v>
      </c>
      <c r="F17" s="48">
        <f>'SUMMARY PIVOT'!F17</f>
        <v>59</v>
      </c>
      <c r="G17" s="48">
        <f>'SUMMARY PIVOT'!G17</f>
        <v>75</v>
      </c>
      <c r="I17" s="7">
        <f>'SUMMARY PIVOT'!I17</f>
        <v>11</v>
      </c>
      <c r="J17" s="49" t="str">
        <f>'SUMMARY PIVOT'!J17</f>
        <v>Helen Johnson</v>
      </c>
      <c r="K17" s="48">
        <f>'SUMMARY PIVOT'!K17</f>
        <v>295</v>
      </c>
      <c r="L17" s="48">
        <f>'SUMMARY PIVOT'!L17</f>
        <v>97</v>
      </c>
      <c r="M17" s="48">
        <f>'SUMMARY PIVOT'!M17</f>
        <v>0</v>
      </c>
      <c r="N17" s="48">
        <f>'SUMMARY PIVOT'!N17</f>
        <v>100</v>
      </c>
      <c r="O17" s="48">
        <f>'SUMMARY PIVOT'!O17</f>
        <v>98</v>
      </c>
    </row>
    <row r="18" spans="1:15" x14ac:dyDescent="0.2">
      <c r="A18" s="7">
        <f>'SUMMARY PIVOT'!A18</f>
        <v>12</v>
      </c>
      <c r="B18" s="49" t="str">
        <f>'SUMMARY PIVOT'!B18</f>
        <v>Colin Latham</v>
      </c>
      <c r="C18" s="48">
        <f>'SUMMARY PIVOT'!C18</f>
        <v>297</v>
      </c>
      <c r="D18" s="48">
        <f>'SUMMARY PIVOT'!D18</f>
        <v>84</v>
      </c>
      <c r="E18" s="48">
        <f>'SUMMARY PIVOT'!E18</f>
        <v>80</v>
      </c>
      <c r="F18" s="48">
        <f>'SUMMARY PIVOT'!F18</f>
        <v>76</v>
      </c>
      <c r="G18" s="48">
        <f>'SUMMARY PIVOT'!G18</f>
        <v>57</v>
      </c>
      <c r="I18" s="7">
        <f>'SUMMARY PIVOT'!I18</f>
        <v>12</v>
      </c>
      <c r="J18" s="49" t="str">
        <f>'SUMMARY PIVOT'!J18</f>
        <v>Alexandra Perrior</v>
      </c>
      <c r="K18" s="48">
        <f>'SUMMARY PIVOT'!K18</f>
        <v>284</v>
      </c>
      <c r="L18" s="48">
        <f>'SUMMARY PIVOT'!L18</f>
        <v>100</v>
      </c>
      <c r="M18" s="48">
        <f>'SUMMARY PIVOT'!M18</f>
        <v>0</v>
      </c>
      <c r="N18" s="48">
        <f>'SUMMARY PIVOT'!N18</f>
        <v>95</v>
      </c>
      <c r="O18" s="48">
        <f>'SUMMARY PIVOT'!O18</f>
        <v>89</v>
      </c>
    </row>
    <row r="19" spans="1:15" x14ac:dyDescent="0.2">
      <c r="A19" s="7">
        <f>'SUMMARY PIVOT'!A19</f>
        <v>12</v>
      </c>
      <c r="B19" s="49" t="str">
        <f>'SUMMARY PIVOT'!B19</f>
        <v>Simon Bennison</v>
      </c>
      <c r="C19" s="48">
        <f>'SUMMARY PIVOT'!C19</f>
        <v>297</v>
      </c>
      <c r="D19" s="48">
        <f>'SUMMARY PIVOT'!D19</f>
        <v>99</v>
      </c>
      <c r="E19" s="48">
        <f>'SUMMARY PIVOT'!E19</f>
        <v>0</v>
      </c>
      <c r="F19" s="48">
        <f>'SUMMARY PIVOT'!F19</f>
        <v>99</v>
      </c>
      <c r="G19" s="48">
        <f>'SUMMARY PIVOT'!G19</f>
        <v>99</v>
      </c>
      <c r="I19" s="7">
        <f>'SUMMARY PIVOT'!I19</f>
        <v>13</v>
      </c>
      <c r="J19" s="49" t="str">
        <f>'SUMMARY PIVOT'!J19</f>
        <v>Stephanie Dudman</v>
      </c>
      <c r="K19" s="48">
        <f>'SUMMARY PIVOT'!K19</f>
        <v>282</v>
      </c>
      <c r="L19" s="48">
        <f>'SUMMARY PIVOT'!L19</f>
        <v>95</v>
      </c>
      <c r="M19" s="48">
        <f>'SUMMARY PIVOT'!M19</f>
        <v>0</v>
      </c>
      <c r="N19" s="48">
        <f>'SUMMARY PIVOT'!N19</f>
        <v>92</v>
      </c>
      <c r="O19" s="48">
        <f>'SUMMARY PIVOT'!O19</f>
        <v>95</v>
      </c>
    </row>
    <row r="20" spans="1:15" x14ac:dyDescent="0.2">
      <c r="A20" s="7">
        <f>'SUMMARY PIVOT'!A20</f>
        <v>14</v>
      </c>
      <c r="B20" s="49" t="str">
        <f>'SUMMARY PIVOT'!B20</f>
        <v>Sean Jones</v>
      </c>
      <c r="C20" s="48">
        <f>'SUMMARY PIVOT'!C20</f>
        <v>296</v>
      </c>
      <c r="D20" s="48">
        <f>'SUMMARY PIVOT'!D20</f>
        <v>87</v>
      </c>
      <c r="E20" s="48">
        <f>'SUMMARY PIVOT'!E20</f>
        <v>76</v>
      </c>
      <c r="F20" s="48">
        <f>'SUMMARY PIVOT'!F20</f>
        <v>66</v>
      </c>
      <c r="G20" s="48">
        <f>'SUMMARY PIVOT'!G20</f>
        <v>67</v>
      </c>
      <c r="I20" s="7">
        <f>'SUMMARY PIVOT'!I20</f>
        <v>14</v>
      </c>
      <c r="J20" s="49" t="str">
        <f>'SUMMARY PIVOT'!J20</f>
        <v>Avril Acres</v>
      </c>
      <c r="K20" s="48">
        <f>'SUMMARY PIVOT'!K20</f>
        <v>268</v>
      </c>
      <c r="L20" s="48">
        <f>'SUMMARY PIVOT'!L20</f>
        <v>87</v>
      </c>
      <c r="M20" s="48">
        <f>'SUMMARY PIVOT'!M20</f>
        <v>0</v>
      </c>
      <c r="N20" s="48">
        <f>'SUMMARY PIVOT'!N20</f>
        <v>93</v>
      </c>
      <c r="O20" s="48">
        <f>'SUMMARY PIVOT'!O20</f>
        <v>88</v>
      </c>
    </row>
    <row r="21" spans="1:15" x14ac:dyDescent="0.2">
      <c r="A21" s="7">
        <f>'SUMMARY PIVOT'!A21</f>
        <v>15</v>
      </c>
      <c r="B21" s="49" t="str">
        <f>'SUMMARY PIVOT'!B21</f>
        <v>Andrew Pitts</v>
      </c>
      <c r="C21" s="48">
        <f>'SUMMARY PIVOT'!C21</f>
        <v>294</v>
      </c>
      <c r="D21" s="48">
        <f>'SUMMARY PIVOT'!D21</f>
        <v>95</v>
      </c>
      <c r="E21" s="48">
        <f>'SUMMARY PIVOT'!E21</f>
        <v>78</v>
      </c>
      <c r="F21" s="48">
        <f>'SUMMARY PIVOT'!F21</f>
        <v>56</v>
      </c>
      <c r="G21" s="48">
        <f>'SUMMARY PIVOT'!G21</f>
        <v>65</v>
      </c>
      <c r="I21" s="7">
        <f>'SUMMARY PIVOT'!I21</f>
        <v>15</v>
      </c>
      <c r="J21" s="49" t="str">
        <f>'SUMMARY PIVOT'!J21</f>
        <v>Cindy Fincham</v>
      </c>
      <c r="K21" s="48">
        <f>'SUMMARY PIVOT'!K21</f>
        <v>250</v>
      </c>
      <c r="L21" s="48">
        <f>'SUMMARY PIVOT'!L21</f>
        <v>93</v>
      </c>
      <c r="M21" s="48">
        <f>'SUMMARY PIVOT'!M21</f>
        <v>0</v>
      </c>
      <c r="N21" s="48">
        <f>'SUMMARY PIVOT'!N21</f>
        <v>81</v>
      </c>
      <c r="O21" s="48">
        <f>'SUMMARY PIVOT'!O21</f>
        <v>76</v>
      </c>
    </row>
    <row r="22" spans="1:15" x14ac:dyDescent="0.2">
      <c r="A22" s="7">
        <f>'SUMMARY PIVOT'!A22</f>
        <v>16</v>
      </c>
      <c r="B22" s="49" t="str">
        <f>'SUMMARY PIVOT'!B22</f>
        <v>Paul Emery</v>
      </c>
      <c r="C22" s="48">
        <f>'SUMMARY PIVOT'!C22</f>
        <v>277</v>
      </c>
      <c r="D22" s="48">
        <f>'SUMMARY PIVOT'!D22</f>
        <v>91</v>
      </c>
      <c r="E22" s="48">
        <f>'SUMMARY PIVOT'!E22</f>
        <v>78</v>
      </c>
      <c r="F22" s="48">
        <f>'SUMMARY PIVOT'!F22</f>
        <v>71</v>
      </c>
      <c r="G22" s="48">
        <f>'SUMMARY PIVOT'!G22</f>
        <v>37</v>
      </c>
      <c r="I22" s="7">
        <f>'SUMMARY PIVOT'!I22</f>
        <v>16</v>
      </c>
      <c r="J22" s="49" t="str">
        <f>'SUMMARY PIVOT'!J22</f>
        <v>Sarah Clarke</v>
      </c>
      <c r="K22" s="48">
        <f>'SUMMARY PIVOT'!K22</f>
        <v>230</v>
      </c>
      <c r="L22" s="48">
        <f>'SUMMARY PIVOT'!L22</f>
        <v>78</v>
      </c>
      <c r="M22" s="48">
        <f>'SUMMARY PIVOT'!M22</f>
        <v>0</v>
      </c>
      <c r="N22" s="48">
        <f>'SUMMARY PIVOT'!N22</f>
        <v>81</v>
      </c>
      <c r="O22" s="48">
        <f>'SUMMARY PIVOT'!O22</f>
        <v>71</v>
      </c>
    </row>
    <row r="23" spans="1:15" x14ac:dyDescent="0.2">
      <c r="A23" s="7">
        <f>'SUMMARY PIVOT'!A23</f>
        <v>17</v>
      </c>
      <c r="B23" s="49" t="str">
        <f>'SUMMARY PIVOT'!B23</f>
        <v>Keith Johnson</v>
      </c>
      <c r="C23" s="48">
        <f>'SUMMARY PIVOT'!C23</f>
        <v>272</v>
      </c>
      <c r="D23" s="48">
        <f>'SUMMARY PIVOT'!D23</f>
        <v>93</v>
      </c>
      <c r="E23" s="48">
        <f>'SUMMARY PIVOT'!E23</f>
        <v>0</v>
      </c>
      <c r="F23" s="48">
        <f>'SUMMARY PIVOT'!F23</f>
        <v>91</v>
      </c>
      <c r="G23" s="48">
        <f>'SUMMARY PIVOT'!G23</f>
        <v>88</v>
      </c>
      <c r="I23" s="7">
        <f>'SUMMARY PIVOT'!I23</f>
        <v>17</v>
      </c>
      <c r="J23" s="49" t="str">
        <f>'SUMMARY PIVOT'!J23</f>
        <v>Joanne Dickey</v>
      </c>
      <c r="K23" s="48">
        <f>'SUMMARY PIVOT'!K23</f>
        <v>225</v>
      </c>
      <c r="L23" s="48">
        <f>'SUMMARY PIVOT'!L23</f>
        <v>86</v>
      </c>
      <c r="M23" s="48">
        <f>'SUMMARY PIVOT'!M23</f>
        <v>0</v>
      </c>
      <c r="N23" s="48">
        <f>'SUMMARY PIVOT'!N23</f>
        <v>77</v>
      </c>
      <c r="O23" s="48">
        <f>'SUMMARY PIVOT'!O23</f>
        <v>62</v>
      </c>
    </row>
    <row r="24" spans="1:15" x14ac:dyDescent="0.2">
      <c r="A24" s="7">
        <f>'SUMMARY PIVOT'!A24</f>
        <v>18</v>
      </c>
      <c r="B24" s="49" t="str">
        <f>'SUMMARY PIVOT'!B24</f>
        <v>James Gladwell</v>
      </c>
      <c r="C24" s="48">
        <f>'SUMMARY PIVOT'!C24</f>
        <v>267</v>
      </c>
      <c r="D24" s="48">
        <f>'SUMMARY PIVOT'!D24</f>
        <v>95</v>
      </c>
      <c r="E24" s="48">
        <f>'SUMMARY PIVOT'!E24</f>
        <v>0</v>
      </c>
      <c r="F24" s="48">
        <f>'SUMMARY PIVOT'!F24</f>
        <v>81</v>
      </c>
      <c r="G24" s="48">
        <f>'SUMMARY PIVOT'!G24</f>
        <v>91</v>
      </c>
      <c r="I24" s="7">
        <f>'SUMMARY PIVOT'!I24</f>
        <v>17</v>
      </c>
      <c r="J24" s="49" t="str">
        <f>'SUMMARY PIVOT'!J24</f>
        <v>Stracey Brookman</v>
      </c>
      <c r="K24" s="48">
        <f>'SUMMARY PIVOT'!K24</f>
        <v>225</v>
      </c>
      <c r="L24" s="48">
        <f>'SUMMARY PIVOT'!L24</f>
        <v>79</v>
      </c>
      <c r="M24" s="48">
        <f>'SUMMARY PIVOT'!M24</f>
        <v>0</v>
      </c>
      <c r="N24" s="48">
        <f>'SUMMARY PIVOT'!N24</f>
        <v>65</v>
      </c>
      <c r="O24" s="48">
        <f>'SUMMARY PIVOT'!O24</f>
        <v>81</v>
      </c>
    </row>
    <row r="25" spans="1:15" x14ac:dyDescent="0.2">
      <c r="A25" s="7">
        <f>'SUMMARY PIVOT'!A25</f>
        <v>19</v>
      </c>
      <c r="B25" s="49" t="str">
        <f>'SUMMARY PIVOT'!B25</f>
        <v>Derek Smith</v>
      </c>
      <c r="C25" s="48">
        <f>'SUMMARY PIVOT'!C25</f>
        <v>261</v>
      </c>
      <c r="D25" s="48">
        <f>'SUMMARY PIVOT'!D25</f>
        <v>96</v>
      </c>
      <c r="E25" s="48">
        <f>'SUMMARY PIVOT'!E25</f>
        <v>69</v>
      </c>
      <c r="F25" s="48">
        <f>'SUMMARY PIVOT'!F25</f>
        <v>61</v>
      </c>
      <c r="G25" s="48">
        <f>'SUMMARY PIVOT'!G25</f>
        <v>35</v>
      </c>
      <c r="I25" s="7">
        <f>'SUMMARY PIVOT'!I25</f>
        <v>19</v>
      </c>
      <c r="J25" s="49" t="str">
        <f>'SUMMARY PIVOT'!J25</f>
        <v>Gaynor Murray</v>
      </c>
      <c r="K25" s="48">
        <f>'SUMMARY PIVOT'!K25</f>
        <v>219</v>
      </c>
      <c r="L25" s="48">
        <f>'SUMMARY PIVOT'!L25</f>
        <v>77</v>
      </c>
      <c r="M25" s="48">
        <f>'SUMMARY PIVOT'!M25</f>
        <v>0</v>
      </c>
      <c r="N25" s="48">
        <f>'SUMMARY PIVOT'!N25</f>
        <v>62</v>
      </c>
      <c r="O25" s="48">
        <f>'SUMMARY PIVOT'!O25</f>
        <v>80</v>
      </c>
    </row>
    <row r="26" spans="1:15" x14ac:dyDescent="0.2">
      <c r="A26" s="7">
        <f>'SUMMARY PIVOT'!A26</f>
        <v>20</v>
      </c>
      <c r="B26" s="49" t="str">
        <f>'SUMMARY PIVOT'!B26</f>
        <v>Gary Farrell</v>
      </c>
      <c r="C26" s="48">
        <f>'SUMMARY PIVOT'!C26</f>
        <v>255</v>
      </c>
      <c r="D26" s="48">
        <f>'SUMMARY PIVOT'!D26</f>
        <v>98</v>
      </c>
      <c r="E26" s="48">
        <f>'SUMMARY PIVOT'!E26</f>
        <v>0</v>
      </c>
      <c r="F26" s="48">
        <f>'SUMMARY PIVOT'!F26</f>
        <v>85</v>
      </c>
      <c r="G26" s="48">
        <f>'SUMMARY PIVOT'!G26</f>
        <v>72</v>
      </c>
      <c r="I26" s="7">
        <f>'SUMMARY PIVOT'!I26</f>
        <v>20</v>
      </c>
      <c r="J26" s="49" t="str">
        <f>'SUMMARY PIVOT'!J26</f>
        <v>Moyna Miller</v>
      </c>
      <c r="K26" s="48">
        <f>'SUMMARY PIVOT'!K26</f>
        <v>217</v>
      </c>
      <c r="L26" s="48">
        <f>'SUMMARY PIVOT'!L26</f>
        <v>90</v>
      </c>
      <c r="M26" s="48">
        <f>'SUMMARY PIVOT'!M26</f>
        <v>0</v>
      </c>
      <c r="N26" s="48">
        <f>'SUMMARY PIVOT'!N26</f>
        <v>69</v>
      </c>
      <c r="O26" s="48">
        <f>'SUMMARY PIVOT'!O26</f>
        <v>58</v>
      </c>
    </row>
    <row r="27" spans="1:15" x14ac:dyDescent="0.2">
      <c r="B27" s="51"/>
      <c r="C27" s="52"/>
      <c r="D27" s="52"/>
      <c r="E27" s="52"/>
      <c r="F27" s="52"/>
      <c r="G27" s="52"/>
      <c r="I27" s="50"/>
      <c r="J27" s="51"/>
      <c r="L27" s="52"/>
    </row>
    <row r="28" spans="1:15" ht="16" x14ac:dyDescent="0.2">
      <c r="A28" s="65" t="s">
        <v>872</v>
      </c>
      <c r="I28" s="50"/>
      <c r="J28" s="51"/>
      <c r="L28" s="52"/>
      <c r="M28" s="52"/>
      <c r="N28" s="52"/>
      <c r="O28" s="52"/>
    </row>
    <row r="29" spans="1:15" x14ac:dyDescent="0.2">
      <c r="I29" s="50"/>
      <c r="J29" s="51"/>
      <c r="L29" s="52"/>
    </row>
    <row r="30" spans="1:15" x14ac:dyDescent="0.2">
      <c r="A30" s="59" t="s">
        <v>30</v>
      </c>
      <c r="B30" s="96" t="s">
        <v>29</v>
      </c>
      <c r="C30" s="96"/>
      <c r="D30" s="21"/>
      <c r="I30" s="50"/>
      <c r="J30" s="51"/>
      <c r="L30" s="52"/>
    </row>
    <row r="31" spans="1:15" x14ac:dyDescent="0.2">
      <c r="A31" s="48" t="s">
        <v>873</v>
      </c>
      <c r="B31" s="95" t="str">
        <f>+J7</f>
        <v>Maureen Dowling</v>
      </c>
      <c r="C31" s="95"/>
      <c r="L31" s="52"/>
    </row>
    <row r="32" spans="1:15" x14ac:dyDescent="0.2">
      <c r="A32" s="48" t="s">
        <v>874</v>
      </c>
      <c r="B32" s="95" t="str">
        <f>+B7</f>
        <v>Neil Kevern</v>
      </c>
      <c r="C32" s="95"/>
      <c r="I32" s="50"/>
      <c r="J32" s="51"/>
      <c r="L32" s="52"/>
    </row>
    <row r="33" spans="1:15" x14ac:dyDescent="0.2">
      <c r="A33" s="48" t="s">
        <v>656</v>
      </c>
      <c r="B33" s="95" t="str">
        <f>IF(SUM('SUMMARY PIVOT'!AA7:AA999)=0,"**N/a",IF('SUMMARY PIVOT'!Z7=B31,"*N/a",'SUMMARY PIVOT'!Z7))</f>
        <v>Rebecca Cairns</v>
      </c>
      <c r="C33" s="95"/>
      <c r="I33" s="50"/>
      <c r="J33" s="51"/>
      <c r="L33" s="52"/>
    </row>
    <row r="34" spans="1:15" x14ac:dyDescent="0.2">
      <c r="A34" s="48" t="s">
        <v>870</v>
      </c>
      <c r="B34" s="95" t="str">
        <f>IF(SUM('SUMMARY PIVOT'!S7:S999)=0,"**N/a",IF('SUMMARY PIVOT'!R7=B32,"*N/a",'SUMMARY PIVOT'!R7))</f>
        <v>*N/a</v>
      </c>
      <c r="C34" s="95"/>
      <c r="I34" s="50"/>
      <c r="J34" s="51"/>
      <c r="L34" s="52"/>
    </row>
    <row r="35" spans="1:15" x14ac:dyDescent="0.2">
      <c r="A35" s="48" t="s">
        <v>866</v>
      </c>
      <c r="B35" s="95" t="str">
        <f>IF(SUM('SUMMARY PIVOT'!AQ7:AQ999)=0,"**N/a",IF('SUMMARY PIVOT'!AP7=B31,"*N/a",'SUMMARY PIVOT'!AP7))</f>
        <v>Jenni Jones</v>
      </c>
      <c r="C35" s="95"/>
      <c r="I35" s="50"/>
      <c r="J35" s="51"/>
      <c r="L35" s="52"/>
    </row>
    <row r="36" spans="1:15" x14ac:dyDescent="0.2">
      <c r="A36" s="48" t="s">
        <v>865</v>
      </c>
      <c r="B36" s="95" t="str">
        <f>IF(SUM('SUMMARY PIVOT'!AI7:AI999)=0,"**N/a",IF('SUMMARY PIVOT'!AH7=B32,"*N/a",'SUMMARY PIVOT'!AH7))</f>
        <v>Paul Herbert</v>
      </c>
      <c r="C36" s="95"/>
      <c r="I36" s="50"/>
      <c r="J36" s="51"/>
      <c r="L36" s="52"/>
    </row>
    <row r="37" spans="1:15" x14ac:dyDescent="0.2">
      <c r="A37" s="48" t="s">
        <v>867</v>
      </c>
      <c r="B37" s="95" t="str">
        <f>IF(SUM('SUMMARY PIVOT'!BG7:BG999)=0,"**N/a",IF('SUMMARY PIVOT'!BF7=B31,"*N/a",'SUMMARY PIVOT'!BF7))</f>
        <v>*N/a</v>
      </c>
      <c r="C37" s="95"/>
      <c r="E37" t="s">
        <v>877</v>
      </c>
      <c r="I37" s="50"/>
      <c r="J37" s="51"/>
      <c r="L37" s="52"/>
    </row>
    <row r="38" spans="1:15" x14ac:dyDescent="0.2">
      <c r="A38" s="48" t="s">
        <v>869</v>
      </c>
      <c r="B38" s="95" t="str">
        <f>IF(SUM('SUMMARY PIVOT'!AY7:AY999)=0,"**N/a",IF('SUMMARY PIVOT'!AX7=B32,"*N/a",'SUMMARY PIVOT'!AX7))</f>
        <v>Terry Dowling</v>
      </c>
      <c r="C38" s="95"/>
      <c r="E38" t="s">
        <v>878</v>
      </c>
      <c r="I38" s="50"/>
      <c r="J38" s="51"/>
      <c r="L38" s="52"/>
    </row>
    <row r="39" spans="1:15" x14ac:dyDescent="0.2">
      <c r="A39" s="48" t="s">
        <v>875</v>
      </c>
      <c r="B39" s="95" t="str">
        <f>IF(SUM('SUMMARY PIVOT'!BW7:BW999)=0,"**N/a",IF('SUMMARY PIVOT'!BV7=B31,"*N/a",'SUMMARY PIVOT'!BV7))</f>
        <v>Moyna Miller</v>
      </c>
      <c r="C39" s="95"/>
      <c r="I39" s="50"/>
      <c r="J39" s="51"/>
      <c r="L39" s="52"/>
    </row>
    <row r="40" spans="1:15" x14ac:dyDescent="0.2">
      <c r="A40" s="48" t="s">
        <v>876</v>
      </c>
      <c r="B40" s="95" t="str">
        <f>IF(SUM('SUMMARY PIVOT'!BO7:BO99)=0,"**N/a",IF('SUMMARY PIVOT'!BN7=B32,"*N/a",'SUMMARY PIVOT'!BN7))</f>
        <v>Derek Smith</v>
      </c>
      <c r="C40" s="95"/>
      <c r="E40" s="51" t="s">
        <v>880</v>
      </c>
      <c r="I40" s="50"/>
      <c r="J40" s="51"/>
      <c r="L40" s="52"/>
    </row>
    <row r="41" spans="1:15" x14ac:dyDescent="0.2">
      <c r="I41" s="50"/>
      <c r="J41" s="51"/>
      <c r="L41" s="52"/>
    </row>
    <row r="42" spans="1:15" ht="16" x14ac:dyDescent="0.2">
      <c r="A42" s="65" t="s">
        <v>13</v>
      </c>
    </row>
    <row r="44" spans="1:15" ht="16" x14ac:dyDescent="0.2">
      <c r="A44" s="56" t="s">
        <v>28</v>
      </c>
      <c r="B44" s="57" t="s">
        <v>871</v>
      </c>
      <c r="C44" s="58" t="s">
        <v>26</v>
      </c>
      <c r="D44" s="58" t="s">
        <v>1</v>
      </c>
      <c r="E44" s="58" t="s">
        <v>2</v>
      </c>
      <c r="F44" s="58" t="s">
        <v>3</v>
      </c>
      <c r="G44" s="58" t="s">
        <v>879</v>
      </c>
      <c r="I44" s="56" t="s">
        <v>28</v>
      </c>
      <c r="J44" s="57" t="s">
        <v>895</v>
      </c>
      <c r="K44" s="58" t="s">
        <v>26</v>
      </c>
      <c r="L44" s="58" t="s">
        <v>1</v>
      </c>
      <c r="M44" s="58" t="s">
        <v>2</v>
      </c>
      <c r="N44" s="58" t="s">
        <v>3</v>
      </c>
      <c r="O44" s="58" t="s">
        <v>879</v>
      </c>
    </row>
    <row r="45" spans="1:15" x14ac:dyDescent="0.2">
      <c r="A45" s="79">
        <f>'SUMMARY PIVOT'!Q7</f>
        <v>1</v>
      </c>
      <c r="B45" s="77" t="str">
        <f>'SUMMARY PIVOT'!R7</f>
        <v>Neil Kevern</v>
      </c>
      <c r="C45" s="78">
        <f>'SUMMARY PIVOT'!S7</f>
        <v>400</v>
      </c>
      <c r="D45" s="78">
        <f>'SUMMARY PIVOT'!T7</f>
        <v>100</v>
      </c>
      <c r="E45" s="78">
        <f>'SUMMARY PIVOT'!U7</f>
        <v>100</v>
      </c>
      <c r="F45" s="78">
        <f>'SUMMARY PIVOT'!V7</f>
        <v>100</v>
      </c>
      <c r="G45" s="78">
        <f>'SUMMARY PIVOT'!W7</f>
        <v>100</v>
      </c>
      <c r="I45" s="76">
        <f>'SUMMARY PIVOT'!Y7</f>
        <v>1</v>
      </c>
      <c r="J45" s="77" t="str">
        <f>'SUMMARY PIVOT'!Z7</f>
        <v>Rebecca Cairns</v>
      </c>
      <c r="K45" s="78">
        <f>'SUMMARY PIVOT'!AA7</f>
        <v>396</v>
      </c>
      <c r="L45" s="78">
        <f>'SUMMARY PIVOT'!AB7</f>
        <v>99</v>
      </c>
      <c r="M45" s="78">
        <f>'SUMMARY PIVOT'!AC7</f>
        <v>99</v>
      </c>
      <c r="N45" s="78">
        <f>'SUMMARY PIVOT'!AD7</f>
        <v>99</v>
      </c>
      <c r="O45" s="78">
        <f>'SUMMARY PIVOT'!AE7</f>
        <v>99</v>
      </c>
    </row>
    <row r="46" spans="1:15" x14ac:dyDescent="0.2">
      <c r="A46" s="79">
        <f>'SUMMARY PIVOT'!Q8</f>
        <v>2</v>
      </c>
      <c r="B46" s="77" t="str">
        <f>'SUMMARY PIVOT'!R8</f>
        <v>Mike Sankey</v>
      </c>
      <c r="C46" s="78">
        <f>'SUMMARY PIVOT'!S8</f>
        <v>385</v>
      </c>
      <c r="D46" s="78">
        <f>'SUMMARY PIVOT'!T8</f>
        <v>100</v>
      </c>
      <c r="E46" s="78">
        <f>'SUMMARY PIVOT'!U8</f>
        <v>98</v>
      </c>
      <c r="F46" s="78">
        <f>'SUMMARY PIVOT'!V8</f>
        <v>98</v>
      </c>
      <c r="G46" s="78">
        <f>'SUMMARY PIVOT'!W8</f>
        <v>89</v>
      </c>
      <c r="I46" s="76">
        <f>'SUMMARY PIVOT'!Y8</f>
        <v>2</v>
      </c>
      <c r="J46" s="77" t="str">
        <f>'SUMMARY PIVOT'!Z8</f>
        <v>Sian McBride</v>
      </c>
      <c r="K46" s="78">
        <f>'SUMMARY PIVOT'!AA8</f>
        <v>384</v>
      </c>
      <c r="L46" s="78">
        <f>'SUMMARY PIVOT'!AB8</f>
        <v>98</v>
      </c>
      <c r="M46" s="78">
        <f>'SUMMARY PIVOT'!AC8</f>
        <v>96</v>
      </c>
      <c r="N46" s="78">
        <f>'SUMMARY PIVOT'!AD8</f>
        <v>98</v>
      </c>
      <c r="O46" s="78">
        <f>'SUMMARY PIVOT'!AE8</f>
        <v>92</v>
      </c>
    </row>
    <row r="47" spans="1:15" x14ac:dyDescent="0.2">
      <c r="A47" s="79">
        <f>'SUMMARY PIVOT'!Q9</f>
        <v>3</v>
      </c>
      <c r="B47" s="77" t="str">
        <f>'SUMMARY PIVOT'!R9</f>
        <v>Tyler Harman</v>
      </c>
      <c r="C47" s="78">
        <f>'SUMMARY PIVOT'!S9</f>
        <v>364</v>
      </c>
      <c r="D47" s="78">
        <f>'SUMMARY PIVOT'!T9</f>
        <v>93</v>
      </c>
      <c r="E47" s="78">
        <f>'SUMMARY PIVOT'!U9</f>
        <v>92</v>
      </c>
      <c r="F47" s="78">
        <f>'SUMMARY PIVOT'!V9</f>
        <v>87</v>
      </c>
      <c r="G47" s="78">
        <f>'SUMMARY PIVOT'!W9</f>
        <v>92</v>
      </c>
      <c r="I47" s="76">
        <f>'SUMMARY PIVOT'!Y9</f>
        <v>3</v>
      </c>
      <c r="J47" s="77" t="str">
        <f>'SUMMARY PIVOT'!Z9</f>
        <v>Nicola Kelly</v>
      </c>
      <c r="K47" s="78">
        <f>'SUMMARY PIVOT'!AA9</f>
        <v>368</v>
      </c>
      <c r="L47" s="78">
        <f>'SUMMARY PIVOT'!AB9</f>
        <v>96</v>
      </c>
      <c r="M47" s="78">
        <f>'SUMMARY PIVOT'!AC9</f>
        <v>90</v>
      </c>
      <c r="N47" s="78">
        <f>'SUMMARY PIVOT'!AD9</f>
        <v>92</v>
      </c>
      <c r="O47" s="78">
        <f>'SUMMARY PIVOT'!AE9</f>
        <v>90</v>
      </c>
    </row>
    <row r="48" spans="1:15" x14ac:dyDescent="0.2">
      <c r="A48" s="79">
        <f>'SUMMARY PIVOT'!Q10</f>
        <v>4</v>
      </c>
      <c r="B48" s="77" t="str">
        <f>'SUMMARY PIVOT'!R10</f>
        <v>Richard Jerome</v>
      </c>
      <c r="C48" s="78">
        <f>'SUMMARY PIVOT'!S10</f>
        <v>318</v>
      </c>
      <c r="D48" s="78">
        <f>'SUMMARY PIVOT'!T10</f>
        <v>89</v>
      </c>
      <c r="E48" s="78">
        <f>'SUMMARY PIVOT'!U10</f>
        <v>84</v>
      </c>
      <c r="F48" s="78">
        <f>'SUMMARY PIVOT'!V10</f>
        <v>78</v>
      </c>
      <c r="G48" s="78">
        <f>'SUMMARY PIVOT'!W10</f>
        <v>67</v>
      </c>
      <c r="I48" s="76">
        <f>'SUMMARY PIVOT'!Y10</f>
        <v>4</v>
      </c>
      <c r="J48" s="77" t="str">
        <f>'SUMMARY PIVOT'!Z10</f>
        <v>Stephanie Dudman</v>
      </c>
      <c r="K48" s="78">
        <f>'SUMMARY PIVOT'!AA10</f>
        <v>282</v>
      </c>
      <c r="L48" s="78">
        <f>'SUMMARY PIVOT'!AB10</f>
        <v>95</v>
      </c>
      <c r="M48" s="78">
        <f>'SUMMARY PIVOT'!AC10</f>
        <v>0</v>
      </c>
      <c r="N48" s="78">
        <f>'SUMMARY PIVOT'!AD10</f>
        <v>92</v>
      </c>
      <c r="O48" s="78">
        <f>'SUMMARY PIVOT'!AE10</f>
        <v>95</v>
      </c>
    </row>
    <row r="49" spans="1:15" x14ac:dyDescent="0.2">
      <c r="A49" s="79">
        <f>'SUMMARY PIVOT'!Q11</f>
        <v>5</v>
      </c>
      <c r="B49" s="77" t="str">
        <f>'SUMMARY PIVOT'!R11</f>
        <v>Simon Bennison</v>
      </c>
      <c r="C49" s="78">
        <f>'SUMMARY PIVOT'!S11</f>
        <v>297</v>
      </c>
      <c r="D49" s="78">
        <f>'SUMMARY PIVOT'!T11</f>
        <v>99</v>
      </c>
      <c r="E49" s="78">
        <f>'SUMMARY PIVOT'!U11</f>
        <v>0</v>
      </c>
      <c r="F49" s="78">
        <f>'SUMMARY PIVOT'!V11</f>
        <v>99</v>
      </c>
      <c r="G49" s="78">
        <f>'SUMMARY PIVOT'!W11</f>
        <v>99</v>
      </c>
      <c r="I49" s="76">
        <f>'SUMMARY PIVOT'!Y11</f>
        <v>5</v>
      </c>
      <c r="J49" s="77" t="str">
        <f>'SUMMARY PIVOT'!Z11</f>
        <v>Sarah Clarke</v>
      </c>
      <c r="K49" s="78">
        <f>'SUMMARY PIVOT'!AA11</f>
        <v>230</v>
      </c>
      <c r="L49" s="78">
        <f>'SUMMARY PIVOT'!AB11</f>
        <v>78</v>
      </c>
      <c r="M49" s="78">
        <f>'SUMMARY PIVOT'!AC11</f>
        <v>0</v>
      </c>
      <c r="N49" s="78">
        <f>'SUMMARY PIVOT'!AD11</f>
        <v>81</v>
      </c>
      <c r="O49" s="78">
        <f>'SUMMARY PIVOT'!AE11</f>
        <v>71</v>
      </c>
    </row>
    <row r="50" spans="1:15" x14ac:dyDescent="0.2">
      <c r="A50" s="79">
        <f>'SUMMARY PIVOT'!Q12</f>
        <v>6</v>
      </c>
      <c r="B50" s="77" t="str">
        <f>'SUMMARY PIVOT'!R12</f>
        <v>James Gladwell</v>
      </c>
      <c r="C50" s="78">
        <f>'SUMMARY PIVOT'!S12</f>
        <v>267</v>
      </c>
      <c r="D50" s="78">
        <f>'SUMMARY PIVOT'!T12</f>
        <v>95</v>
      </c>
      <c r="E50" s="78">
        <f>'SUMMARY PIVOT'!U12</f>
        <v>0</v>
      </c>
      <c r="F50" s="78">
        <f>'SUMMARY PIVOT'!V12</f>
        <v>81</v>
      </c>
      <c r="G50" s="78">
        <f>'SUMMARY PIVOT'!W12</f>
        <v>91</v>
      </c>
      <c r="I50" s="76">
        <f>'SUMMARY PIVOT'!Y12</f>
        <v>6</v>
      </c>
      <c r="J50" s="77" t="str">
        <f>'SUMMARY PIVOT'!Z12</f>
        <v>Sophie Blumenthal</v>
      </c>
      <c r="K50" s="78">
        <f>'SUMMARY PIVOT'!AA12</f>
        <v>211</v>
      </c>
      <c r="L50" s="78">
        <f>'SUMMARY PIVOT'!AB12</f>
        <v>70</v>
      </c>
      <c r="M50" s="78">
        <f>'SUMMARY PIVOT'!AC12</f>
        <v>0</v>
      </c>
      <c r="N50" s="78">
        <f>'SUMMARY PIVOT'!AD12</f>
        <v>79</v>
      </c>
      <c r="O50" s="78">
        <f>'SUMMARY PIVOT'!AE12</f>
        <v>62</v>
      </c>
    </row>
    <row r="51" spans="1:15" x14ac:dyDescent="0.2">
      <c r="A51" s="79">
        <f>'SUMMARY PIVOT'!Q13</f>
        <v>7</v>
      </c>
      <c r="B51" s="77" t="str">
        <f>'SUMMARY PIVOT'!R13</f>
        <v>Mike Clarke</v>
      </c>
      <c r="C51" s="78">
        <f>'SUMMARY PIVOT'!S13</f>
        <v>249</v>
      </c>
      <c r="D51" s="78">
        <f>'SUMMARY PIVOT'!T13</f>
        <v>88</v>
      </c>
      <c r="E51" s="78">
        <f>'SUMMARY PIVOT'!U13</f>
        <v>0</v>
      </c>
      <c r="F51" s="78">
        <f>'SUMMARY PIVOT'!V13</f>
        <v>88</v>
      </c>
      <c r="G51" s="78">
        <f>'SUMMARY PIVOT'!W13</f>
        <v>73</v>
      </c>
      <c r="I51" s="76">
        <f>'SUMMARY PIVOT'!Y13</f>
        <v>7</v>
      </c>
      <c r="J51" s="77" t="str">
        <f>'SUMMARY PIVOT'!Z13</f>
        <v>Danielle Miller</v>
      </c>
      <c r="K51" s="78">
        <f>'SUMMARY PIVOT'!AA13</f>
        <v>196</v>
      </c>
      <c r="L51" s="78">
        <f>'SUMMARY PIVOT'!AB13</f>
        <v>78</v>
      </c>
      <c r="M51" s="78">
        <f>'SUMMARY PIVOT'!AC13</f>
        <v>0</v>
      </c>
      <c r="N51" s="78">
        <f>'SUMMARY PIVOT'!AD13</f>
        <v>66</v>
      </c>
      <c r="O51" s="78">
        <f>'SUMMARY PIVOT'!AE13</f>
        <v>52</v>
      </c>
    </row>
    <row r="52" spans="1:15" x14ac:dyDescent="0.2">
      <c r="A52" s="79">
        <f>'SUMMARY PIVOT'!Q14</f>
        <v>8</v>
      </c>
      <c r="B52" s="77" t="str">
        <f>'SUMMARY PIVOT'!R14</f>
        <v>Craig Calton</v>
      </c>
      <c r="C52" s="78">
        <f>'SUMMARY PIVOT'!S14</f>
        <v>0</v>
      </c>
      <c r="D52" s="78">
        <f>'SUMMARY PIVOT'!T14</f>
        <v>0</v>
      </c>
      <c r="E52" s="78">
        <f>'SUMMARY PIVOT'!U14</f>
        <v>87</v>
      </c>
      <c r="F52" s="78">
        <f>'SUMMARY PIVOT'!V14</f>
        <v>0</v>
      </c>
      <c r="G52" s="78">
        <f>'SUMMARY PIVOT'!W14</f>
        <v>79</v>
      </c>
      <c r="I52" s="76">
        <f>'SUMMARY PIVOT'!Y14</f>
        <v>8</v>
      </c>
      <c r="J52" s="77" t="str">
        <f>'SUMMARY PIVOT'!Z14</f>
        <v>Sarah Austin</v>
      </c>
      <c r="K52" s="78">
        <f>'SUMMARY PIVOT'!AA14</f>
        <v>189</v>
      </c>
      <c r="L52" s="78">
        <f>'SUMMARY PIVOT'!AB14</f>
        <v>76</v>
      </c>
      <c r="M52" s="78">
        <f>'SUMMARY PIVOT'!AC14</f>
        <v>0</v>
      </c>
      <c r="N52" s="78">
        <f>'SUMMARY PIVOT'!AD14</f>
        <v>77</v>
      </c>
      <c r="O52" s="78">
        <f>'SUMMARY PIVOT'!AE14</f>
        <v>36</v>
      </c>
    </row>
    <row r="53" spans="1:15" x14ac:dyDescent="0.2">
      <c r="A53" s="79">
        <f>'SUMMARY PIVOT'!Q15</f>
        <v>8</v>
      </c>
      <c r="B53" s="77" t="str">
        <f>'SUMMARY PIVOT'!R15</f>
        <v>Thomas Knight</v>
      </c>
      <c r="C53" s="78">
        <f>'SUMMARY PIVOT'!S15</f>
        <v>0</v>
      </c>
      <c r="D53" s="78">
        <f>'SUMMARY PIVOT'!T15</f>
        <v>0</v>
      </c>
      <c r="E53" s="78">
        <f>'SUMMARY PIVOT'!U15</f>
        <v>94</v>
      </c>
      <c r="F53" s="78">
        <f>'SUMMARY PIVOT'!V15</f>
        <v>0</v>
      </c>
      <c r="G53" s="78">
        <f>'SUMMARY PIVOT'!W15</f>
        <v>0</v>
      </c>
      <c r="I53" s="76">
        <f>'SUMMARY PIVOT'!Y15</f>
        <v>9</v>
      </c>
      <c r="J53" s="77" t="str">
        <f>'SUMMARY PIVOT'!Z15</f>
        <v>Alison Matthews</v>
      </c>
      <c r="K53" s="78">
        <f>'SUMMARY PIVOT'!AA15</f>
        <v>0</v>
      </c>
      <c r="L53" s="78">
        <f>'SUMMARY PIVOT'!AB15</f>
        <v>93</v>
      </c>
      <c r="M53" s="78">
        <f>'SUMMARY PIVOT'!AC15</f>
        <v>0</v>
      </c>
      <c r="N53" s="78">
        <f>'SUMMARY PIVOT'!AD15</f>
        <v>82</v>
      </c>
      <c r="O53" s="78">
        <f>'SUMMARY PIVOT'!AE15</f>
        <v>0</v>
      </c>
    </row>
    <row r="54" spans="1:15" x14ac:dyDescent="0.2">
      <c r="A54" s="79">
        <f>'SUMMARY PIVOT'!Q16</f>
        <v>8</v>
      </c>
      <c r="B54" s="77" t="str">
        <f>'SUMMARY PIVOT'!R16</f>
        <v>Ian Matthews</v>
      </c>
      <c r="C54" s="78">
        <f>'SUMMARY PIVOT'!S16</f>
        <v>0</v>
      </c>
      <c r="D54" s="78">
        <f>'SUMMARY PIVOT'!T16</f>
        <v>87</v>
      </c>
      <c r="E54" s="78">
        <f>'SUMMARY PIVOT'!U16</f>
        <v>0</v>
      </c>
      <c r="F54" s="78">
        <f>'SUMMARY PIVOT'!V16</f>
        <v>0</v>
      </c>
      <c r="G54" s="78">
        <f>'SUMMARY PIVOT'!W16</f>
        <v>0</v>
      </c>
      <c r="I54" s="76">
        <f>'SUMMARY PIVOT'!Y16</f>
        <v>9</v>
      </c>
      <c r="J54" s="77" t="str">
        <f>'SUMMARY PIVOT'!Z16</f>
        <v>Sophie Falkiner</v>
      </c>
      <c r="K54" s="78">
        <f>'SUMMARY PIVOT'!AA16</f>
        <v>0</v>
      </c>
      <c r="L54" s="78">
        <f>'SUMMARY PIVOT'!AB16</f>
        <v>83</v>
      </c>
      <c r="M54" s="78">
        <f>'SUMMARY PIVOT'!AC16</f>
        <v>0</v>
      </c>
      <c r="N54" s="78">
        <f>'SUMMARY PIVOT'!AD16</f>
        <v>85</v>
      </c>
      <c r="O54" s="78">
        <f>'SUMMARY PIVOT'!AE16</f>
        <v>0</v>
      </c>
    </row>
    <row r="56" spans="1:15" ht="16" x14ac:dyDescent="0.2">
      <c r="A56" s="65" t="s">
        <v>14</v>
      </c>
    </row>
    <row r="58" spans="1:15" ht="16" x14ac:dyDescent="0.2">
      <c r="A58" s="56" t="s">
        <v>28</v>
      </c>
      <c r="B58" s="57" t="s">
        <v>871</v>
      </c>
      <c r="C58" s="58" t="s">
        <v>26</v>
      </c>
      <c r="D58" s="58" t="s">
        <v>1</v>
      </c>
      <c r="E58" s="58" t="s">
        <v>2</v>
      </c>
      <c r="F58" s="58" t="s">
        <v>3</v>
      </c>
      <c r="G58" s="58" t="s">
        <v>879</v>
      </c>
      <c r="I58" s="56" t="s">
        <v>28</v>
      </c>
      <c r="J58" s="57" t="s">
        <v>895</v>
      </c>
      <c r="K58" s="58" t="s">
        <v>26</v>
      </c>
      <c r="L58" s="58" t="s">
        <v>1</v>
      </c>
      <c r="M58" s="58" t="s">
        <v>2</v>
      </c>
      <c r="N58" s="58" t="s">
        <v>3</v>
      </c>
      <c r="O58" s="58" t="s">
        <v>879</v>
      </c>
    </row>
    <row r="59" spans="1:15" x14ac:dyDescent="0.2">
      <c r="A59" s="79">
        <f>'SUMMARY PIVOT'!AG7</f>
        <v>1</v>
      </c>
      <c r="B59" s="77" t="str">
        <f>'SUMMARY PIVOT'!AH7</f>
        <v>Paul Herbert</v>
      </c>
      <c r="C59" s="78">
        <f>'SUMMARY PIVOT'!AI7</f>
        <v>391</v>
      </c>
      <c r="D59" s="78">
        <f>'SUMMARY PIVOT'!AJ7</f>
        <v>99</v>
      </c>
      <c r="E59" s="78">
        <f>'SUMMARY PIVOT'!AK7</f>
        <v>98</v>
      </c>
      <c r="F59" s="78">
        <f>'SUMMARY PIVOT'!AL7</f>
        <v>99</v>
      </c>
      <c r="G59" s="78">
        <f>'SUMMARY PIVOT'!AM7</f>
        <v>95</v>
      </c>
      <c r="I59" s="76">
        <f>'SUMMARY PIVOT'!AO7</f>
        <v>1</v>
      </c>
      <c r="J59" s="77" t="str">
        <f>'SUMMARY PIVOT'!AP7</f>
        <v>Jenni Jones</v>
      </c>
      <c r="K59" s="78">
        <f>'SUMMARY PIVOT'!AQ7</f>
        <v>379</v>
      </c>
      <c r="L59" s="78">
        <f>'SUMMARY PIVOT'!AR7</f>
        <v>97</v>
      </c>
      <c r="M59" s="78">
        <f>'SUMMARY PIVOT'!AS7</f>
        <v>94</v>
      </c>
      <c r="N59" s="78">
        <f>'SUMMARY PIVOT'!AT7</f>
        <v>97</v>
      </c>
      <c r="O59" s="78">
        <f>'SUMMARY PIVOT'!AU7</f>
        <v>91</v>
      </c>
    </row>
    <row r="60" spans="1:15" x14ac:dyDescent="0.2">
      <c r="A60" s="79">
        <f>'SUMMARY PIVOT'!AG8</f>
        <v>2</v>
      </c>
      <c r="B60" s="77" t="str">
        <f>'SUMMARY PIVOT'!AH8</f>
        <v>Dave Perrett</v>
      </c>
      <c r="C60" s="78">
        <f>'SUMMARY PIVOT'!AI8</f>
        <v>382</v>
      </c>
      <c r="D60" s="78">
        <f>'SUMMARY PIVOT'!AJ8</f>
        <v>97</v>
      </c>
      <c r="E60" s="78">
        <f>'SUMMARY PIVOT'!AK8</f>
        <v>96</v>
      </c>
      <c r="F60" s="78">
        <f>'SUMMARY PIVOT'!AL8</f>
        <v>98</v>
      </c>
      <c r="G60" s="78">
        <f>'SUMMARY PIVOT'!AM8</f>
        <v>91</v>
      </c>
      <c r="I60" s="76">
        <f>'SUMMARY PIVOT'!AO8</f>
        <v>2</v>
      </c>
      <c r="J60" s="77" t="str">
        <f>'SUMMARY PIVOT'!AP8</f>
        <v>Niki Felton</v>
      </c>
      <c r="K60" s="78">
        <f>'SUMMARY PIVOT'!AQ8</f>
        <v>334</v>
      </c>
      <c r="L60" s="78">
        <f>'SUMMARY PIVOT'!AR8</f>
        <v>83</v>
      </c>
      <c r="M60" s="78">
        <f>'SUMMARY PIVOT'!AS8</f>
        <v>87</v>
      </c>
      <c r="N60" s="78">
        <f>'SUMMARY PIVOT'!AT8</f>
        <v>80</v>
      </c>
      <c r="O60" s="78">
        <f>'SUMMARY PIVOT'!AU8</f>
        <v>84</v>
      </c>
    </row>
    <row r="61" spans="1:15" x14ac:dyDescent="0.2">
      <c r="A61" s="79">
        <f>'SUMMARY PIVOT'!AG9</f>
        <v>3</v>
      </c>
      <c r="B61" s="77" t="str">
        <f>'SUMMARY PIVOT'!AH9</f>
        <v>Patrick Slaughter</v>
      </c>
      <c r="C61" s="78">
        <f>'SUMMARY PIVOT'!AI9</f>
        <v>381</v>
      </c>
      <c r="D61" s="78">
        <f>'SUMMARY PIVOT'!AJ9</f>
        <v>96</v>
      </c>
      <c r="E61" s="78">
        <f>'SUMMARY PIVOT'!AK9</f>
        <v>96</v>
      </c>
      <c r="F61" s="78">
        <f>'SUMMARY PIVOT'!AL9</f>
        <v>96</v>
      </c>
      <c r="G61" s="78">
        <f>'SUMMARY PIVOT'!AM9</f>
        <v>93</v>
      </c>
      <c r="I61" s="76">
        <f>'SUMMARY PIVOT'!AO9</f>
        <v>3</v>
      </c>
      <c r="J61" s="77" t="str">
        <f>'SUMMARY PIVOT'!AP9</f>
        <v>Joanne Hobbs</v>
      </c>
      <c r="K61" s="78">
        <f>'SUMMARY PIVOT'!AQ9</f>
        <v>331</v>
      </c>
      <c r="L61" s="78">
        <f>'SUMMARY PIVOT'!AR9</f>
        <v>89</v>
      </c>
      <c r="M61" s="78">
        <f>'SUMMARY PIVOT'!AS9</f>
        <v>81</v>
      </c>
      <c r="N61" s="78">
        <f>'SUMMARY PIVOT'!AT9</f>
        <v>76</v>
      </c>
      <c r="O61" s="78">
        <f>'SUMMARY PIVOT'!AU9</f>
        <v>85</v>
      </c>
    </row>
    <row r="62" spans="1:15" x14ac:dyDescent="0.2">
      <c r="A62" s="79">
        <f>'SUMMARY PIVOT'!AG10</f>
        <v>4</v>
      </c>
      <c r="B62" s="77" t="str">
        <f>'SUMMARY PIVOT'!AH10</f>
        <v>Barry Hiller</v>
      </c>
      <c r="C62" s="78">
        <f>'SUMMARY PIVOT'!AI10</f>
        <v>362</v>
      </c>
      <c r="D62" s="78">
        <f>'SUMMARY PIVOT'!AJ10</f>
        <v>91</v>
      </c>
      <c r="E62" s="78">
        <f>'SUMMARY PIVOT'!AK10</f>
        <v>89</v>
      </c>
      <c r="F62" s="78">
        <f>'SUMMARY PIVOT'!AL10</f>
        <v>93</v>
      </c>
      <c r="G62" s="78">
        <f>'SUMMARY PIVOT'!AM10</f>
        <v>89</v>
      </c>
      <c r="I62" s="76">
        <f>'SUMMARY PIVOT'!AO10</f>
        <v>4</v>
      </c>
      <c r="J62" s="77" t="str">
        <f>'SUMMARY PIVOT'!AP10</f>
        <v>Alexandra Perrior</v>
      </c>
      <c r="K62" s="78">
        <f>'SUMMARY PIVOT'!AQ10</f>
        <v>284</v>
      </c>
      <c r="L62" s="78">
        <f>'SUMMARY PIVOT'!AR10</f>
        <v>100</v>
      </c>
      <c r="M62" s="78">
        <f>'SUMMARY PIVOT'!AS10</f>
        <v>0</v>
      </c>
      <c r="N62" s="78">
        <f>'SUMMARY PIVOT'!AT10</f>
        <v>95</v>
      </c>
      <c r="O62" s="78">
        <f>'SUMMARY PIVOT'!AU10</f>
        <v>89</v>
      </c>
    </row>
    <row r="63" spans="1:15" x14ac:dyDescent="0.2">
      <c r="A63" s="79">
        <f>'SUMMARY PIVOT'!AG11</f>
        <v>5</v>
      </c>
      <c r="B63" s="77" t="str">
        <f>'SUMMARY PIVOT'!AH11</f>
        <v>Gary Gibbons</v>
      </c>
      <c r="C63" s="78">
        <f>'SUMMARY PIVOT'!AI11</f>
        <v>345</v>
      </c>
      <c r="D63" s="78">
        <f>'SUMMARY PIVOT'!AJ11</f>
        <v>99</v>
      </c>
      <c r="E63" s="78">
        <f>'SUMMARY PIVOT'!AK11</f>
        <v>86</v>
      </c>
      <c r="F63" s="78">
        <f>'SUMMARY PIVOT'!AL11</f>
        <v>82</v>
      </c>
      <c r="G63" s="78">
        <f>'SUMMARY PIVOT'!AM11</f>
        <v>78</v>
      </c>
      <c r="I63" s="76">
        <f>'SUMMARY PIVOT'!AO11</f>
        <v>5</v>
      </c>
      <c r="J63" s="77" t="str">
        <f>'SUMMARY PIVOT'!AP11</f>
        <v>Cindy Fincham</v>
      </c>
      <c r="K63" s="78">
        <f>'SUMMARY PIVOT'!AQ11</f>
        <v>250</v>
      </c>
      <c r="L63" s="78">
        <f>'SUMMARY PIVOT'!AR11</f>
        <v>93</v>
      </c>
      <c r="M63" s="78">
        <f>'SUMMARY PIVOT'!AS11</f>
        <v>0</v>
      </c>
      <c r="N63" s="78">
        <f>'SUMMARY PIVOT'!AT11</f>
        <v>81</v>
      </c>
      <c r="O63" s="78">
        <f>'SUMMARY PIVOT'!AU11</f>
        <v>76</v>
      </c>
    </row>
    <row r="64" spans="1:15" x14ac:dyDescent="0.2">
      <c r="A64" s="79">
        <f>'SUMMARY PIVOT'!AG12</f>
        <v>6</v>
      </c>
      <c r="B64" s="77" t="str">
        <f>'SUMMARY PIVOT'!AH12</f>
        <v>Michael Hobbs</v>
      </c>
      <c r="C64" s="78">
        <f>'SUMMARY PIVOT'!AI12</f>
        <v>305</v>
      </c>
      <c r="D64" s="78">
        <f>'SUMMARY PIVOT'!AJ12</f>
        <v>89</v>
      </c>
      <c r="E64" s="78">
        <f>'SUMMARY PIVOT'!AK12</f>
        <v>82</v>
      </c>
      <c r="F64" s="78">
        <f>'SUMMARY PIVOT'!AL12</f>
        <v>59</v>
      </c>
      <c r="G64" s="78">
        <f>'SUMMARY PIVOT'!AM12</f>
        <v>75</v>
      </c>
      <c r="I64" s="76">
        <f>'SUMMARY PIVOT'!AO12</f>
        <v>6</v>
      </c>
      <c r="J64" s="77" t="str">
        <f>'SUMMARY PIVOT'!AP12</f>
        <v>Joanne Dickey</v>
      </c>
      <c r="K64" s="78">
        <f>'SUMMARY PIVOT'!AQ12</f>
        <v>225</v>
      </c>
      <c r="L64" s="78">
        <f>'SUMMARY PIVOT'!AR12</f>
        <v>86</v>
      </c>
      <c r="M64" s="78">
        <f>'SUMMARY PIVOT'!AS12</f>
        <v>0</v>
      </c>
      <c r="N64" s="78">
        <f>'SUMMARY PIVOT'!AT12</f>
        <v>77</v>
      </c>
      <c r="O64" s="78">
        <f>'SUMMARY PIVOT'!AU12</f>
        <v>62</v>
      </c>
    </row>
    <row r="65" spans="1:15" x14ac:dyDescent="0.2">
      <c r="A65" s="79">
        <f>'SUMMARY PIVOT'!AG13</f>
        <v>7</v>
      </c>
      <c r="B65" s="77" t="str">
        <f>'SUMMARY PIVOT'!AH13</f>
        <v>Gary Sheahan</v>
      </c>
      <c r="C65" s="78">
        <f>'SUMMARY PIVOT'!AI13</f>
        <v>0</v>
      </c>
      <c r="D65" s="78">
        <f>'SUMMARY PIVOT'!AJ13</f>
        <v>0</v>
      </c>
      <c r="E65" s="78">
        <f>'SUMMARY PIVOT'!AK13</f>
        <v>0</v>
      </c>
      <c r="F65" s="78">
        <f>'SUMMARY PIVOT'!AL13</f>
        <v>76</v>
      </c>
      <c r="G65" s="78">
        <f>'SUMMARY PIVOT'!AM13</f>
        <v>0</v>
      </c>
      <c r="I65" s="76">
        <f>'SUMMARY PIVOT'!AO13</f>
        <v>6</v>
      </c>
      <c r="J65" s="77" t="str">
        <f>'SUMMARY PIVOT'!AP13</f>
        <v>Stracey Brookman</v>
      </c>
      <c r="K65" s="78">
        <f>'SUMMARY PIVOT'!AQ13</f>
        <v>225</v>
      </c>
      <c r="L65" s="78">
        <f>'SUMMARY PIVOT'!AR13</f>
        <v>79</v>
      </c>
      <c r="M65" s="78">
        <f>'SUMMARY PIVOT'!AS13</f>
        <v>0</v>
      </c>
      <c r="N65" s="78">
        <f>'SUMMARY PIVOT'!AT13</f>
        <v>65</v>
      </c>
      <c r="O65" s="78">
        <f>'SUMMARY PIVOT'!AU13</f>
        <v>81</v>
      </c>
    </row>
    <row r="66" spans="1:15" x14ac:dyDescent="0.2">
      <c r="A66" s="79">
        <f>'SUMMARY PIVOT'!AG14</f>
        <v>7</v>
      </c>
      <c r="B66" s="77" t="str">
        <f>'SUMMARY PIVOT'!AH14</f>
        <v>Ian Gosling</v>
      </c>
      <c r="C66" s="78">
        <f>'SUMMARY PIVOT'!AI14</f>
        <v>0</v>
      </c>
      <c r="D66" s="78">
        <f>'SUMMARY PIVOT'!AJ14</f>
        <v>98</v>
      </c>
      <c r="E66" s="78">
        <f>'SUMMARY PIVOT'!AK14</f>
        <v>97</v>
      </c>
      <c r="F66" s="78">
        <f>'SUMMARY PIVOT'!AL14</f>
        <v>0</v>
      </c>
      <c r="G66" s="78">
        <f>'SUMMARY PIVOT'!AM14</f>
        <v>0</v>
      </c>
      <c r="I66" s="76">
        <f>'SUMMARY PIVOT'!AO14</f>
        <v>8</v>
      </c>
      <c r="J66" s="77" t="str">
        <f>'SUMMARY PIVOT'!AP14</f>
        <v>Louise Parsons</v>
      </c>
      <c r="K66" s="78">
        <f>'SUMMARY PIVOT'!AQ14</f>
        <v>213</v>
      </c>
      <c r="L66" s="78">
        <f>'SUMMARY PIVOT'!AR14</f>
        <v>75</v>
      </c>
      <c r="M66" s="78">
        <f>'SUMMARY PIVOT'!AS14</f>
        <v>0</v>
      </c>
      <c r="N66" s="78">
        <f>'SUMMARY PIVOT'!AT14</f>
        <v>82</v>
      </c>
      <c r="O66" s="78">
        <f>'SUMMARY PIVOT'!AU14</f>
        <v>56</v>
      </c>
    </row>
    <row r="67" spans="1:15" x14ac:dyDescent="0.2">
      <c r="A67" s="79">
        <f>'SUMMARY PIVOT'!AG15</f>
        <v>7</v>
      </c>
      <c r="B67" s="77" t="str">
        <f>'SUMMARY PIVOT'!AH15</f>
        <v>Simon Connolly</v>
      </c>
      <c r="C67" s="78">
        <f>'SUMMARY PIVOT'!AI15</f>
        <v>0</v>
      </c>
      <c r="D67" s="78">
        <f>'SUMMARY PIVOT'!AJ15</f>
        <v>0</v>
      </c>
      <c r="E67" s="78">
        <f>'SUMMARY PIVOT'!AK15</f>
        <v>0</v>
      </c>
      <c r="F67" s="78">
        <f>'SUMMARY PIVOT'!AL15</f>
        <v>80</v>
      </c>
      <c r="G67" s="78">
        <f>'SUMMARY PIVOT'!AM15</f>
        <v>80</v>
      </c>
      <c r="I67" s="76">
        <f>'SUMMARY PIVOT'!AO15</f>
        <v>9</v>
      </c>
      <c r="J67" s="77" t="str">
        <f>'SUMMARY PIVOT'!AP15</f>
        <v>Eleanor Knight</v>
      </c>
      <c r="K67" s="78">
        <f>'SUMMARY PIVOT'!AQ15</f>
        <v>0</v>
      </c>
      <c r="L67" s="78">
        <f>'SUMMARY PIVOT'!AR15</f>
        <v>94</v>
      </c>
      <c r="M67" s="78">
        <f>'SUMMARY PIVOT'!AS15</f>
        <v>0</v>
      </c>
      <c r="N67" s="78">
        <f>'SUMMARY PIVOT'!AT15</f>
        <v>0</v>
      </c>
      <c r="O67" s="78">
        <f>'SUMMARY PIVOT'!AU15</f>
        <v>0</v>
      </c>
    </row>
    <row r="68" spans="1:15" x14ac:dyDescent="0.2">
      <c r="A68" s="79">
        <f>'SUMMARY PIVOT'!AG16</f>
        <v>7</v>
      </c>
      <c r="B68" s="77" t="str">
        <f>'SUMMARY PIVOT'!AH16</f>
        <v>Jamie Hayes</v>
      </c>
      <c r="C68" s="78">
        <f>'SUMMARY PIVOT'!AI16</f>
        <v>0</v>
      </c>
      <c r="D68" s="78">
        <f>'SUMMARY PIVOT'!AJ16</f>
        <v>0</v>
      </c>
      <c r="E68" s="78">
        <f>'SUMMARY PIVOT'!AK16</f>
        <v>0</v>
      </c>
      <c r="F68" s="78">
        <f>'SUMMARY PIVOT'!AL16</f>
        <v>96</v>
      </c>
      <c r="G68" s="78">
        <f>'SUMMARY PIVOT'!AM16</f>
        <v>97</v>
      </c>
      <c r="I68" s="76">
        <f>'SUMMARY PIVOT'!AO16</f>
        <v>9</v>
      </c>
      <c r="J68" s="77" t="str">
        <f>'SUMMARY PIVOT'!AP16</f>
        <v>Donna Gibbons</v>
      </c>
      <c r="K68" s="78">
        <f>'SUMMARY PIVOT'!AQ16</f>
        <v>0</v>
      </c>
      <c r="L68" s="78">
        <f>'SUMMARY PIVOT'!AR16</f>
        <v>0</v>
      </c>
      <c r="M68" s="78">
        <f>'SUMMARY PIVOT'!AS16</f>
        <v>0</v>
      </c>
      <c r="N68" s="78">
        <f>'SUMMARY PIVOT'!AT16</f>
        <v>89</v>
      </c>
      <c r="O68" s="78">
        <f>'SUMMARY PIVOT'!AU16</f>
        <v>0</v>
      </c>
    </row>
    <row r="70" spans="1:15" ht="16" x14ac:dyDescent="0.2">
      <c r="A70" s="65" t="s">
        <v>15</v>
      </c>
    </row>
    <row r="72" spans="1:15" ht="16" x14ac:dyDescent="0.2">
      <c r="A72" s="56" t="s">
        <v>28</v>
      </c>
      <c r="B72" s="57" t="s">
        <v>871</v>
      </c>
      <c r="C72" s="58" t="s">
        <v>26</v>
      </c>
      <c r="D72" s="58" t="s">
        <v>1</v>
      </c>
      <c r="E72" s="58" t="s">
        <v>2</v>
      </c>
      <c r="F72" s="58" t="s">
        <v>3</v>
      </c>
      <c r="G72" s="58" t="s">
        <v>879</v>
      </c>
      <c r="I72" s="56" t="s">
        <v>28</v>
      </c>
      <c r="J72" s="57" t="s">
        <v>895</v>
      </c>
      <c r="K72" s="58" t="s">
        <v>26</v>
      </c>
      <c r="L72" s="58" t="s">
        <v>1</v>
      </c>
      <c r="M72" s="58" t="s">
        <v>2</v>
      </c>
      <c r="N72" s="58" t="s">
        <v>3</v>
      </c>
      <c r="O72" s="58" t="s">
        <v>879</v>
      </c>
    </row>
    <row r="73" spans="1:15" x14ac:dyDescent="0.2">
      <c r="A73" s="79">
        <f>'SUMMARY PIVOT'!AW7</f>
        <v>1</v>
      </c>
      <c r="B73" s="77" t="str">
        <f>'SUMMARY PIVOT'!AX7</f>
        <v>Terry Dowling</v>
      </c>
      <c r="C73" s="78">
        <f>'SUMMARY PIVOT'!AY7</f>
        <v>386</v>
      </c>
      <c r="D73" s="78">
        <f>'SUMMARY PIVOT'!AZ7</f>
        <v>97</v>
      </c>
      <c r="E73" s="78">
        <f>'SUMMARY PIVOT'!BA7</f>
        <v>95</v>
      </c>
      <c r="F73" s="78">
        <f>'SUMMARY PIVOT'!BB7</f>
        <v>97</v>
      </c>
      <c r="G73" s="78">
        <f>'SUMMARY PIVOT'!BC7</f>
        <v>97</v>
      </c>
      <c r="I73" s="76">
        <f>'SUMMARY PIVOT'!BE7</f>
        <v>1</v>
      </c>
      <c r="J73" s="77" t="str">
        <f>'SUMMARY PIVOT'!BF7</f>
        <v>Maureen Dowling</v>
      </c>
      <c r="K73" s="78">
        <f>'SUMMARY PIVOT'!BG7</f>
        <v>400</v>
      </c>
      <c r="L73" s="78">
        <f>'SUMMARY PIVOT'!BH7</f>
        <v>100</v>
      </c>
      <c r="M73" s="78">
        <f>'SUMMARY PIVOT'!BI7</f>
        <v>100</v>
      </c>
      <c r="N73" s="78">
        <f>'SUMMARY PIVOT'!BJ7</f>
        <v>100</v>
      </c>
      <c r="O73" s="78">
        <f>'SUMMARY PIVOT'!BK7</f>
        <v>100</v>
      </c>
    </row>
    <row r="74" spans="1:15" x14ac:dyDescent="0.2">
      <c r="A74" s="79">
        <f>'SUMMARY PIVOT'!AW8</f>
        <v>2</v>
      </c>
      <c r="B74" s="77" t="str">
        <f>'SUMMARY PIVOT'!AX8</f>
        <v>Colin Latham</v>
      </c>
      <c r="C74" s="78">
        <f>'SUMMARY PIVOT'!AY8</f>
        <v>297</v>
      </c>
      <c r="D74" s="78">
        <f>'SUMMARY PIVOT'!AZ8</f>
        <v>84</v>
      </c>
      <c r="E74" s="78">
        <f>'SUMMARY PIVOT'!BA8</f>
        <v>80</v>
      </c>
      <c r="F74" s="78">
        <f>'SUMMARY PIVOT'!BB8</f>
        <v>76</v>
      </c>
      <c r="G74" s="78">
        <f>'SUMMARY PIVOT'!BC8</f>
        <v>57</v>
      </c>
      <c r="I74" s="76">
        <f>'SUMMARY PIVOT'!BE8</f>
        <v>2</v>
      </c>
      <c r="J74" s="77" t="str">
        <f>'SUMMARY PIVOT'!BF8</f>
        <v>Julie Fidler</v>
      </c>
      <c r="K74" s="78">
        <f>'SUMMARY PIVOT'!BG8</f>
        <v>383</v>
      </c>
      <c r="L74" s="78">
        <f>'SUMMARY PIVOT'!BH8</f>
        <v>95</v>
      </c>
      <c r="M74" s="78">
        <f>'SUMMARY PIVOT'!BI8</f>
        <v>95</v>
      </c>
      <c r="N74" s="78">
        <f>'SUMMARY PIVOT'!BJ8</f>
        <v>97</v>
      </c>
      <c r="O74" s="78">
        <f>'SUMMARY PIVOT'!BK8</f>
        <v>96</v>
      </c>
    </row>
    <row r="75" spans="1:15" x14ac:dyDescent="0.2">
      <c r="A75" s="79">
        <f>'SUMMARY PIVOT'!AW9</f>
        <v>3</v>
      </c>
      <c r="B75" s="77" t="str">
        <f>'SUMMARY PIVOT'!AX9</f>
        <v>Sean Jones</v>
      </c>
      <c r="C75" s="78">
        <f>'SUMMARY PIVOT'!AY9</f>
        <v>296</v>
      </c>
      <c r="D75" s="78">
        <f>'SUMMARY PIVOT'!AZ9</f>
        <v>87</v>
      </c>
      <c r="E75" s="78">
        <f>'SUMMARY PIVOT'!BA9</f>
        <v>76</v>
      </c>
      <c r="F75" s="78">
        <f>'SUMMARY PIVOT'!BB9</f>
        <v>66</v>
      </c>
      <c r="G75" s="78">
        <f>'SUMMARY PIVOT'!BC9</f>
        <v>67</v>
      </c>
      <c r="I75" s="76">
        <f>'SUMMARY PIVOT'!BE9</f>
        <v>3</v>
      </c>
      <c r="J75" s="77" t="str">
        <f>'SUMMARY PIVOT'!BF9</f>
        <v>Angela Thorpe</v>
      </c>
      <c r="K75" s="78">
        <f>'SUMMARY PIVOT'!BG9</f>
        <v>321</v>
      </c>
      <c r="L75" s="78">
        <f>'SUMMARY PIVOT'!BH9</f>
        <v>86</v>
      </c>
      <c r="M75" s="78">
        <f>'SUMMARY PIVOT'!BI9</f>
        <v>85</v>
      </c>
      <c r="N75" s="78">
        <f>'SUMMARY PIVOT'!BJ9</f>
        <v>84</v>
      </c>
      <c r="O75" s="78">
        <f>'SUMMARY PIVOT'!BK9</f>
        <v>66</v>
      </c>
    </row>
    <row r="76" spans="1:15" x14ac:dyDescent="0.2">
      <c r="A76" s="79">
        <f>'SUMMARY PIVOT'!AW10</f>
        <v>4</v>
      </c>
      <c r="B76" s="77" t="str">
        <f>'SUMMARY PIVOT'!AX10</f>
        <v>Andrew Pitts</v>
      </c>
      <c r="C76" s="78">
        <f>'SUMMARY PIVOT'!AY10</f>
        <v>294</v>
      </c>
      <c r="D76" s="78">
        <f>'SUMMARY PIVOT'!AZ10</f>
        <v>95</v>
      </c>
      <c r="E76" s="78">
        <f>'SUMMARY PIVOT'!BA10</f>
        <v>78</v>
      </c>
      <c r="F76" s="78">
        <f>'SUMMARY PIVOT'!BB10</f>
        <v>56</v>
      </c>
      <c r="G76" s="78">
        <f>'SUMMARY PIVOT'!BC10</f>
        <v>65</v>
      </c>
      <c r="I76" s="76">
        <f>'SUMMARY PIVOT'!BE10</f>
        <v>4</v>
      </c>
      <c r="J76" s="77" t="str">
        <f>'SUMMARY PIVOT'!BF10</f>
        <v>Joan Barker</v>
      </c>
      <c r="K76" s="78">
        <f>'SUMMARY PIVOT'!BG10</f>
        <v>311</v>
      </c>
      <c r="L76" s="78">
        <f>'SUMMARY PIVOT'!BH10</f>
        <v>87</v>
      </c>
      <c r="M76" s="78">
        <f>'SUMMARY PIVOT'!BI10</f>
        <v>77</v>
      </c>
      <c r="N76" s="78">
        <f>'SUMMARY PIVOT'!BJ10</f>
        <v>83</v>
      </c>
      <c r="O76" s="78">
        <f>'SUMMARY PIVOT'!BK10</f>
        <v>64</v>
      </c>
    </row>
    <row r="77" spans="1:15" x14ac:dyDescent="0.2">
      <c r="A77" s="79">
        <f>'SUMMARY PIVOT'!AW11</f>
        <v>5</v>
      </c>
      <c r="B77" s="77" t="str">
        <f>'SUMMARY PIVOT'!AX11</f>
        <v>Paul Emery</v>
      </c>
      <c r="C77" s="78">
        <f>'SUMMARY PIVOT'!AY11</f>
        <v>277</v>
      </c>
      <c r="D77" s="78">
        <f>'SUMMARY PIVOT'!AZ11</f>
        <v>91</v>
      </c>
      <c r="E77" s="78">
        <f>'SUMMARY PIVOT'!BA11</f>
        <v>78</v>
      </c>
      <c r="F77" s="78">
        <f>'SUMMARY PIVOT'!BB11</f>
        <v>71</v>
      </c>
      <c r="G77" s="78">
        <f>'SUMMARY PIVOT'!BC11</f>
        <v>37</v>
      </c>
      <c r="I77" s="76">
        <f>'SUMMARY PIVOT'!BE11</f>
        <v>5</v>
      </c>
      <c r="J77" s="77" t="str">
        <f>'SUMMARY PIVOT'!BF11</f>
        <v>Helen Johnson</v>
      </c>
      <c r="K77" s="78">
        <f>'SUMMARY PIVOT'!BG11</f>
        <v>295</v>
      </c>
      <c r="L77" s="78">
        <f>'SUMMARY PIVOT'!BH11</f>
        <v>97</v>
      </c>
      <c r="M77" s="78">
        <f>'SUMMARY PIVOT'!BI11</f>
        <v>0</v>
      </c>
      <c r="N77" s="78">
        <f>'SUMMARY PIVOT'!BJ11</f>
        <v>100</v>
      </c>
      <c r="O77" s="78">
        <f>'SUMMARY PIVOT'!BK11</f>
        <v>98</v>
      </c>
    </row>
    <row r="78" spans="1:15" x14ac:dyDescent="0.2">
      <c r="A78" s="79">
        <f>'SUMMARY PIVOT'!AW12</f>
        <v>6</v>
      </c>
      <c r="B78" s="77" t="str">
        <f>'SUMMARY PIVOT'!AX12</f>
        <v>Keith Johnson</v>
      </c>
      <c r="C78" s="78">
        <f>'SUMMARY PIVOT'!AY12</f>
        <v>272</v>
      </c>
      <c r="D78" s="78">
        <f>'SUMMARY PIVOT'!AZ12</f>
        <v>93</v>
      </c>
      <c r="E78" s="78">
        <f>'SUMMARY PIVOT'!BA12</f>
        <v>0</v>
      </c>
      <c r="F78" s="78">
        <f>'SUMMARY PIVOT'!BB12</f>
        <v>91</v>
      </c>
      <c r="G78" s="78">
        <f>'SUMMARY PIVOT'!BC12</f>
        <v>88</v>
      </c>
      <c r="I78" s="76">
        <f>'SUMMARY PIVOT'!BE12</f>
        <v>6</v>
      </c>
      <c r="J78" s="77" t="str">
        <f>'SUMMARY PIVOT'!BF12</f>
        <v>Avril Acres</v>
      </c>
      <c r="K78" s="78">
        <f>'SUMMARY PIVOT'!BG12</f>
        <v>268</v>
      </c>
      <c r="L78" s="78">
        <f>'SUMMARY PIVOT'!BH12</f>
        <v>87</v>
      </c>
      <c r="M78" s="78">
        <f>'SUMMARY PIVOT'!BI12</f>
        <v>0</v>
      </c>
      <c r="N78" s="78">
        <f>'SUMMARY PIVOT'!BJ12</f>
        <v>93</v>
      </c>
      <c r="O78" s="78">
        <f>'SUMMARY PIVOT'!BK12</f>
        <v>88</v>
      </c>
    </row>
    <row r="79" spans="1:15" x14ac:dyDescent="0.2">
      <c r="A79" s="79">
        <f>'SUMMARY PIVOT'!AW13</f>
        <v>7</v>
      </c>
      <c r="B79" s="77" t="str">
        <f>'SUMMARY PIVOT'!AX13</f>
        <v>Gary Farrell</v>
      </c>
      <c r="C79" s="78">
        <f>'SUMMARY PIVOT'!AY13</f>
        <v>255</v>
      </c>
      <c r="D79" s="78">
        <f>'SUMMARY PIVOT'!AZ13</f>
        <v>98</v>
      </c>
      <c r="E79" s="78">
        <f>'SUMMARY PIVOT'!BA13</f>
        <v>0</v>
      </c>
      <c r="F79" s="78">
        <f>'SUMMARY PIVOT'!BB13</f>
        <v>85</v>
      </c>
      <c r="G79" s="78">
        <f>'SUMMARY PIVOT'!BC13</f>
        <v>72</v>
      </c>
      <c r="I79" s="76">
        <f>'SUMMARY PIVOT'!BE13</f>
        <v>7</v>
      </c>
      <c r="J79" s="77" t="str">
        <f>'SUMMARY PIVOT'!BF13</f>
        <v>Gaynor Murray</v>
      </c>
      <c r="K79" s="78">
        <f>'SUMMARY PIVOT'!BG13</f>
        <v>219</v>
      </c>
      <c r="L79" s="78">
        <f>'SUMMARY PIVOT'!BH13</f>
        <v>77</v>
      </c>
      <c r="M79" s="78">
        <f>'SUMMARY PIVOT'!BI13</f>
        <v>0</v>
      </c>
      <c r="N79" s="78">
        <f>'SUMMARY PIVOT'!BJ13</f>
        <v>62</v>
      </c>
      <c r="O79" s="78">
        <f>'SUMMARY PIVOT'!BK13</f>
        <v>80</v>
      </c>
    </row>
    <row r="80" spans="1:15" x14ac:dyDescent="0.2">
      <c r="A80" s="79">
        <f>'SUMMARY PIVOT'!AW14</f>
        <v>8</v>
      </c>
      <c r="B80" s="77" t="str">
        <f>'SUMMARY PIVOT'!AX14</f>
        <v>Andrew Turner</v>
      </c>
      <c r="C80" s="78">
        <f>'SUMMARY PIVOT'!AY14</f>
        <v>0</v>
      </c>
      <c r="D80" s="78">
        <f>'SUMMARY PIVOT'!AZ14</f>
        <v>0</v>
      </c>
      <c r="E80" s="78">
        <f>'SUMMARY PIVOT'!BA14</f>
        <v>0</v>
      </c>
      <c r="F80" s="78">
        <f>'SUMMARY PIVOT'!BB14</f>
        <v>87</v>
      </c>
      <c r="G80" s="78">
        <f>'SUMMARY PIVOT'!BC14</f>
        <v>0</v>
      </c>
      <c r="I80" s="76">
        <f>'SUMMARY PIVOT'!BE14</f>
        <v>8</v>
      </c>
      <c r="J80" s="77" t="str">
        <f>'SUMMARY PIVOT'!BF14</f>
        <v>Claire Ford</v>
      </c>
      <c r="K80" s="78">
        <f>'SUMMARY PIVOT'!BG14</f>
        <v>0</v>
      </c>
      <c r="L80" s="78">
        <f>'SUMMARY PIVOT'!BH14</f>
        <v>0</v>
      </c>
      <c r="M80" s="78">
        <f>'SUMMARY PIVOT'!BI14</f>
        <v>0</v>
      </c>
      <c r="N80" s="78">
        <f>'SUMMARY PIVOT'!BJ14</f>
        <v>60</v>
      </c>
      <c r="O80" s="78">
        <f>'SUMMARY PIVOT'!BK14</f>
        <v>76</v>
      </c>
    </row>
    <row r="81" spans="1:15" x14ac:dyDescent="0.2">
      <c r="A81" s="79">
        <f>'SUMMARY PIVOT'!AW15</f>
        <v>8</v>
      </c>
      <c r="B81" s="77" t="str">
        <f>'SUMMARY PIVOT'!AX15</f>
        <v>Ezio Sakamoto</v>
      </c>
      <c r="C81" s="78">
        <f>'SUMMARY PIVOT'!AY15</f>
        <v>0</v>
      </c>
      <c r="D81" s="78">
        <f>'SUMMARY PIVOT'!AZ15</f>
        <v>0</v>
      </c>
      <c r="E81" s="78">
        <f>'SUMMARY PIVOT'!BA15</f>
        <v>0</v>
      </c>
      <c r="F81" s="78">
        <f>'SUMMARY PIVOT'!BB15</f>
        <v>82</v>
      </c>
      <c r="G81" s="78">
        <f>'SUMMARY PIVOT'!BC15</f>
        <v>83</v>
      </c>
      <c r="I81" s="76">
        <f>'SUMMARY PIVOT'!BE15</f>
        <v>8</v>
      </c>
      <c r="J81" s="77" t="str">
        <f>'SUMMARY PIVOT'!BF15</f>
        <v>Laura Whittington</v>
      </c>
      <c r="K81" s="78">
        <f>'SUMMARY PIVOT'!BG15</f>
        <v>0</v>
      </c>
      <c r="L81" s="78">
        <f>'SUMMARY PIVOT'!BH15</f>
        <v>0</v>
      </c>
      <c r="M81" s="78">
        <f>'SUMMARY PIVOT'!BI15</f>
        <v>0</v>
      </c>
      <c r="N81" s="78">
        <f>'SUMMARY PIVOT'!BJ15</f>
        <v>89</v>
      </c>
      <c r="O81" s="78">
        <f>'SUMMARY PIVOT'!BK15</f>
        <v>0</v>
      </c>
    </row>
    <row r="82" spans="1:15" x14ac:dyDescent="0.2">
      <c r="A82" s="79">
        <f>'SUMMARY PIVOT'!AW16</f>
        <v>8</v>
      </c>
      <c r="B82" s="77" t="str">
        <f>'SUMMARY PIVOT'!AX16</f>
        <v>Nigel Jackson</v>
      </c>
      <c r="C82" s="78">
        <f>'SUMMARY PIVOT'!AY16</f>
        <v>0</v>
      </c>
      <c r="D82" s="78">
        <f>'SUMMARY PIVOT'!AZ16</f>
        <v>0</v>
      </c>
      <c r="E82" s="78">
        <f>'SUMMARY PIVOT'!BA16</f>
        <v>0</v>
      </c>
      <c r="F82" s="78">
        <f>'SUMMARY PIVOT'!BB16</f>
        <v>85</v>
      </c>
      <c r="G82" s="78">
        <f>'SUMMARY PIVOT'!BC16</f>
        <v>60</v>
      </c>
      <c r="I82" s="76">
        <f>'SUMMARY PIVOT'!BE16</f>
        <v>8</v>
      </c>
      <c r="J82" s="77" t="str">
        <f>'SUMMARY PIVOT'!BF16</f>
        <v>Kerry Cox</v>
      </c>
      <c r="K82" s="78">
        <f>'SUMMARY PIVOT'!BG16</f>
        <v>0</v>
      </c>
      <c r="L82" s="78">
        <f>'SUMMARY PIVOT'!BH16</f>
        <v>0</v>
      </c>
      <c r="M82" s="78">
        <f>'SUMMARY PIVOT'!BI16</f>
        <v>0</v>
      </c>
      <c r="N82" s="78">
        <f>'SUMMARY PIVOT'!BJ16</f>
        <v>0</v>
      </c>
      <c r="O82" s="78">
        <f>'SUMMARY PIVOT'!BK16</f>
        <v>90</v>
      </c>
    </row>
    <row r="84" spans="1:15" ht="16" x14ac:dyDescent="0.2">
      <c r="A84" s="65" t="s">
        <v>16</v>
      </c>
    </row>
    <row r="86" spans="1:15" ht="16" x14ac:dyDescent="0.2">
      <c r="A86" s="56" t="s">
        <v>28</v>
      </c>
      <c r="B86" s="57" t="s">
        <v>871</v>
      </c>
      <c r="C86" s="58" t="s">
        <v>26</v>
      </c>
      <c r="D86" s="58" t="s">
        <v>1</v>
      </c>
      <c r="E86" s="58" t="s">
        <v>2</v>
      </c>
      <c r="F86" s="58" t="s">
        <v>3</v>
      </c>
      <c r="G86" s="58" t="s">
        <v>879</v>
      </c>
      <c r="I86" s="56" t="s">
        <v>28</v>
      </c>
      <c r="J86" s="57" t="s">
        <v>895</v>
      </c>
      <c r="K86" s="58" t="s">
        <v>26</v>
      </c>
      <c r="L86" s="58" t="s">
        <v>1</v>
      </c>
      <c r="M86" s="58" t="s">
        <v>2</v>
      </c>
      <c r="N86" s="58" t="s">
        <v>3</v>
      </c>
      <c r="O86" s="58" t="s">
        <v>879</v>
      </c>
    </row>
    <row r="87" spans="1:15" x14ac:dyDescent="0.2">
      <c r="A87" s="7">
        <f>'SUMMARY PIVOT'!BM7</f>
        <v>1</v>
      </c>
      <c r="B87" s="81" t="str">
        <f>'SUMMARY PIVOT'!BN7</f>
        <v>Derek Smith</v>
      </c>
      <c r="C87" s="82">
        <f>'SUMMARY PIVOT'!BO7</f>
        <v>261</v>
      </c>
      <c r="D87" s="82">
        <f>'SUMMARY PIVOT'!BP7</f>
        <v>96</v>
      </c>
      <c r="E87" s="82">
        <f>'SUMMARY PIVOT'!BQ7</f>
        <v>69</v>
      </c>
      <c r="F87" s="82">
        <f>'SUMMARY PIVOT'!BR7</f>
        <v>61</v>
      </c>
      <c r="G87" s="82">
        <f>'SUMMARY PIVOT'!BS7</f>
        <v>35</v>
      </c>
      <c r="I87" s="7">
        <f>'SUMMARY PIVOT'!BU7</f>
        <v>1</v>
      </c>
      <c r="J87" s="81" t="str">
        <f>'SUMMARY PIVOT'!BV7</f>
        <v>Moyna Miller</v>
      </c>
      <c r="K87" s="82">
        <f>'SUMMARY PIVOT'!BW7</f>
        <v>217</v>
      </c>
      <c r="L87" s="82">
        <f>'SUMMARY PIVOT'!BX7</f>
        <v>90</v>
      </c>
      <c r="M87" s="82">
        <f>'SUMMARY PIVOT'!BY7</f>
        <v>0</v>
      </c>
      <c r="N87" s="82">
        <f>'SUMMARY PIVOT'!BZ7</f>
        <v>69</v>
      </c>
      <c r="O87" s="82">
        <f>'SUMMARY PIVOT'!CA7</f>
        <v>58</v>
      </c>
    </row>
    <row r="88" spans="1:15" x14ac:dyDescent="0.2">
      <c r="A88" s="7">
        <f>'SUMMARY PIVOT'!BM8</f>
        <v>2</v>
      </c>
      <c r="B88" s="81" t="str">
        <f>'SUMMARY PIVOT'!BN8</f>
        <v>David Bayle</v>
      </c>
      <c r="C88" s="82">
        <f>'SUMMARY PIVOT'!BO8</f>
        <v>194</v>
      </c>
      <c r="D88" s="82">
        <f>'SUMMARY PIVOT'!BP8</f>
        <v>80</v>
      </c>
      <c r="E88" s="82">
        <f>'SUMMARY PIVOT'!BQ8</f>
        <v>0</v>
      </c>
      <c r="F88" s="82">
        <f>'SUMMARY PIVOT'!BR8</f>
        <v>68</v>
      </c>
      <c r="G88" s="82">
        <f>'SUMMARY PIVOT'!BS8</f>
        <v>46</v>
      </c>
      <c r="I88" s="7">
        <f>'SUMMARY PIVOT'!BU8</f>
        <v>2</v>
      </c>
      <c r="J88" s="81" t="str">
        <f>'SUMMARY PIVOT'!BV8</f>
        <v>Patricia Comper</v>
      </c>
      <c r="K88" s="82">
        <f>'SUMMARY PIVOT'!BW8</f>
        <v>0</v>
      </c>
      <c r="L88" s="82">
        <f>'SUMMARY PIVOT'!BX8</f>
        <v>74</v>
      </c>
      <c r="M88" s="82">
        <f>'SUMMARY PIVOT'!BY8</f>
        <v>0</v>
      </c>
      <c r="N88" s="82">
        <f>'SUMMARY PIVOT'!BZ8</f>
        <v>0</v>
      </c>
      <c r="O88" s="82">
        <f>'SUMMARY PIVOT'!CA8</f>
        <v>0</v>
      </c>
    </row>
    <row r="89" spans="1:15" x14ac:dyDescent="0.2">
      <c r="A89" s="7">
        <f>'SUMMARY PIVOT'!BM9</f>
        <v>3</v>
      </c>
      <c r="B89" s="81" t="str">
        <f>'SUMMARY PIVOT'!BN9</f>
        <v>Alan Street</v>
      </c>
      <c r="C89" s="82">
        <f>'SUMMARY PIVOT'!BO9</f>
        <v>0</v>
      </c>
      <c r="D89" s="82">
        <f>'SUMMARY PIVOT'!BP9</f>
        <v>0</v>
      </c>
      <c r="E89" s="82">
        <f>'SUMMARY PIVOT'!BQ9</f>
        <v>84</v>
      </c>
      <c r="F89" s="82">
        <f>'SUMMARY PIVOT'!BR9</f>
        <v>70</v>
      </c>
      <c r="G89" s="82">
        <f>'SUMMARY PIVOT'!BS9</f>
        <v>54</v>
      </c>
      <c r="I89" s="7">
        <f>'SUMMARY PIVOT'!BU9</f>
        <v>2</v>
      </c>
      <c r="J89" s="81" t="str">
        <f>'SUMMARY PIVOT'!BV9</f>
        <v>Catherine Jonczyk</v>
      </c>
      <c r="K89" s="82">
        <f>'SUMMARY PIVOT'!BW9</f>
        <v>0</v>
      </c>
      <c r="L89" s="82">
        <f>'SUMMARY PIVOT'!BX9</f>
        <v>0</v>
      </c>
      <c r="M89" s="82">
        <f>'SUMMARY PIVOT'!BY9</f>
        <v>0</v>
      </c>
      <c r="N89" s="82">
        <f>'SUMMARY PIVOT'!BZ9</f>
        <v>86</v>
      </c>
      <c r="O89" s="82">
        <f>'SUMMARY PIVOT'!CA9</f>
        <v>72</v>
      </c>
    </row>
    <row r="90" spans="1:15" x14ac:dyDescent="0.2">
      <c r="A90" s="7">
        <f>'SUMMARY PIVOT'!BM10</f>
        <v>3</v>
      </c>
      <c r="B90" s="81" t="str">
        <f>'SUMMARY PIVOT'!BN10</f>
        <v>Chris Vaal</v>
      </c>
      <c r="C90" s="82">
        <f>'SUMMARY PIVOT'!BO10</f>
        <v>0</v>
      </c>
      <c r="D90" s="82">
        <f>'SUMMARY PIVOT'!BP10</f>
        <v>88</v>
      </c>
      <c r="E90" s="82">
        <f>'SUMMARY PIVOT'!BQ10</f>
        <v>81</v>
      </c>
      <c r="F90" s="82">
        <f>'SUMMARY PIVOT'!BR10</f>
        <v>60</v>
      </c>
      <c r="G90" s="82">
        <f>'SUMMARY PIVOT'!BS10</f>
        <v>0</v>
      </c>
      <c r="I90" s="87">
        <f>'SUMMARY PIVOT'!BU10</f>
        <v>2</v>
      </c>
      <c r="J90" s="88">
        <f>'SUMMARY PIVOT'!BV10</f>
        <v>0</v>
      </c>
      <c r="K90" s="89">
        <f>'SUMMARY PIVOT'!BW10</f>
        <v>0</v>
      </c>
      <c r="L90" s="89">
        <f>'SUMMARY PIVOT'!BX10</f>
        <v>0</v>
      </c>
      <c r="M90" s="89">
        <f>'SUMMARY PIVOT'!BY10</f>
        <v>0</v>
      </c>
      <c r="N90" s="89">
        <f>'SUMMARY PIVOT'!BZ10</f>
        <v>0</v>
      </c>
      <c r="O90" s="89">
        <f>'SUMMARY PIVOT'!CA10</f>
        <v>0</v>
      </c>
    </row>
    <row r="91" spans="1:15" x14ac:dyDescent="0.2">
      <c r="A91" s="7">
        <f>'SUMMARY PIVOT'!BM11</f>
        <v>3</v>
      </c>
      <c r="B91" s="81" t="str">
        <f>'SUMMARY PIVOT'!BN11</f>
        <v>Stephen Mugele</v>
      </c>
      <c r="C91" s="82">
        <f>'SUMMARY PIVOT'!BO11</f>
        <v>0</v>
      </c>
      <c r="D91" s="82">
        <f>'SUMMARY PIVOT'!BP11</f>
        <v>79</v>
      </c>
      <c r="E91" s="82">
        <f>'SUMMARY PIVOT'!BQ11</f>
        <v>0</v>
      </c>
      <c r="F91" s="82">
        <f>'SUMMARY PIVOT'!BR11</f>
        <v>0</v>
      </c>
      <c r="G91" s="82">
        <f>'SUMMARY PIVOT'!BS11</f>
        <v>0</v>
      </c>
      <c r="I91" s="87">
        <f>'SUMMARY PIVOT'!BU11</f>
        <v>2</v>
      </c>
      <c r="J91" s="88">
        <f>'SUMMARY PIVOT'!BV11</f>
        <v>0</v>
      </c>
      <c r="K91" s="89">
        <f>'SUMMARY PIVOT'!BW11</f>
        <v>0</v>
      </c>
      <c r="L91" s="89">
        <f>'SUMMARY PIVOT'!BX11</f>
        <v>0</v>
      </c>
      <c r="M91" s="89">
        <f>'SUMMARY PIVOT'!BY11</f>
        <v>0</v>
      </c>
      <c r="N91" s="89">
        <f>'SUMMARY PIVOT'!BZ11</f>
        <v>0</v>
      </c>
      <c r="O91" s="89">
        <f>'SUMMARY PIVOT'!CA11</f>
        <v>0</v>
      </c>
    </row>
    <row r="92" spans="1:15" x14ac:dyDescent="0.2">
      <c r="A92" s="7">
        <f>'SUMMARY PIVOT'!BM12</f>
        <v>3</v>
      </c>
      <c r="B92" s="81" t="str">
        <f>'SUMMARY PIVOT'!BN12</f>
        <v>Robert Walker</v>
      </c>
      <c r="C92" s="82">
        <f>'SUMMARY PIVOT'!BO12</f>
        <v>0</v>
      </c>
      <c r="D92" s="82">
        <f>'SUMMARY PIVOT'!BP12</f>
        <v>97</v>
      </c>
      <c r="E92" s="82">
        <f>'SUMMARY PIVOT'!BQ12</f>
        <v>83</v>
      </c>
      <c r="F92" s="82">
        <f>'SUMMARY PIVOT'!BR12</f>
        <v>0</v>
      </c>
      <c r="G92" s="82">
        <f>'SUMMARY PIVOT'!BS12</f>
        <v>77</v>
      </c>
      <c r="I92" s="87">
        <f>'SUMMARY PIVOT'!BU12</f>
        <v>2</v>
      </c>
      <c r="J92" s="88">
        <f>'SUMMARY PIVOT'!BV12</f>
        <v>0</v>
      </c>
      <c r="K92" s="89">
        <f>'SUMMARY PIVOT'!BW12</f>
        <v>0</v>
      </c>
      <c r="L92" s="89">
        <f>'SUMMARY PIVOT'!BX12</f>
        <v>0</v>
      </c>
      <c r="M92" s="89">
        <f>'SUMMARY PIVOT'!BY12</f>
        <v>0</v>
      </c>
      <c r="N92" s="89">
        <f>'SUMMARY PIVOT'!BZ12</f>
        <v>0</v>
      </c>
      <c r="O92" s="89">
        <f>'SUMMARY PIVOT'!CA12</f>
        <v>0</v>
      </c>
    </row>
    <row r="93" spans="1:15" x14ac:dyDescent="0.2">
      <c r="A93" s="7">
        <f>'SUMMARY PIVOT'!BM13</f>
        <v>3</v>
      </c>
      <c r="B93" s="81" t="str">
        <f>'SUMMARY PIVOT'!BN13</f>
        <v>George MacDonald</v>
      </c>
      <c r="C93" s="82">
        <f>'SUMMARY PIVOT'!BO13</f>
        <v>0</v>
      </c>
      <c r="D93" s="82">
        <f>'SUMMARY PIVOT'!BP13</f>
        <v>0</v>
      </c>
      <c r="E93" s="82">
        <f>'SUMMARY PIVOT'!BQ13</f>
        <v>0</v>
      </c>
      <c r="F93" s="82">
        <f>'SUMMARY PIVOT'!BR13</f>
        <v>80</v>
      </c>
      <c r="G93" s="82">
        <f>'SUMMARY PIVOT'!BS13</f>
        <v>59</v>
      </c>
      <c r="I93" s="87">
        <f>'SUMMARY PIVOT'!BU13</f>
        <v>2</v>
      </c>
      <c r="J93" s="88">
        <f>'SUMMARY PIVOT'!BV13</f>
        <v>0</v>
      </c>
      <c r="K93" s="89">
        <f>'SUMMARY PIVOT'!BW13</f>
        <v>0</v>
      </c>
      <c r="L93" s="89">
        <f>'SUMMARY PIVOT'!BX13</f>
        <v>0</v>
      </c>
      <c r="M93" s="89">
        <f>'SUMMARY PIVOT'!BY13</f>
        <v>0</v>
      </c>
      <c r="N93" s="89">
        <f>'SUMMARY PIVOT'!BZ13</f>
        <v>0</v>
      </c>
      <c r="O93" s="89">
        <f>'SUMMARY PIVOT'!CA13</f>
        <v>0</v>
      </c>
    </row>
    <row r="94" spans="1:15" x14ac:dyDescent="0.2">
      <c r="A94" s="7">
        <f>'SUMMARY PIVOT'!BM14</f>
        <v>3</v>
      </c>
      <c r="B94" s="81" t="str">
        <f>'SUMMARY PIVOT'!BN14</f>
        <v>Doug Brady</v>
      </c>
      <c r="C94" s="82">
        <f>'SUMMARY PIVOT'!BO14</f>
        <v>0</v>
      </c>
      <c r="D94" s="82">
        <f>'SUMMARY PIVOT'!BP14</f>
        <v>0</v>
      </c>
      <c r="E94" s="82">
        <f>'SUMMARY PIVOT'!BQ14</f>
        <v>0</v>
      </c>
      <c r="F94" s="82">
        <f>'SUMMARY PIVOT'!BR14</f>
        <v>0</v>
      </c>
      <c r="G94" s="82">
        <f>'SUMMARY PIVOT'!BS14</f>
        <v>62</v>
      </c>
      <c r="I94" s="87">
        <f>'SUMMARY PIVOT'!BU14</f>
        <v>2</v>
      </c>
      <c r="J94" s="88">
        <f>'SUMMARY PIVOT'!BV14</f>
        <v>0</v>
      </c>
      <c r="K94" s="89">
        <f>'SUMMARY PIVOT'!BW14</f>
        <v>0</v>
      </c>
      <c r="L94" s="89">
        <f>'SUMMARY PIVOT'!BX14</f>
        <v>0</v>
      </c>
      <c r="M94" s="89">
        <f>'SUMMARY PIVOT'!BY14</f>
        <v>0</v>
      </c>
      <c r="N94" s="89">
        <f>'SUMMARY PIVOT'!BZ14</f>
        <v>0</v>
      </c>
      <c r="O94" s="89">
        <f>'SUMMARY PIVOT'!CA14</f>
        <v>0</v>
      </c>
    </row>
    <row r="95" spans="1:15" x14ac:dyDescent="0.2">
      <c r="A95" s="7">
        <f>'SUMMARY PIVOT'!BM15</f>
        <v>3</v>
      </c>
      <c r="B95" s="81" t="str">
        <f>'SUMMARY PIVOT'!BN15</f>
        <v>Antonino Trapani</v>
      </c>
      <c r="C95" s="82">
        <f>'SUMMARY PIVOT'!BO15</f>
        <v>0</v>
      </c>
      <c r="D95" s="82">
        <f>'SUMMARY PIVOT'!BP15</f>
        <v>0</v>
      </c>
      <c r="E95" s="82">
        <f>'SUMMARY PIVOT'!BQ15</f>
        <v>0</v>
      </c>
      <c r="F95" s="82">
        <f>'SUMMARY PIVOT'!BR15</f>
        <v>57</v>
      </c>
      <c r="G95" s="82">
        <f>'SUMMARY PIVOT'!BS15</f>
        <v>0</v>
      </c>
      <c r="I95" s="87">
        <f>'SUMMARY PIVOT'!BU15</f>
        <v>2</v>
      </c>
      <c r="J95" s="88">
        <f>'SUMMARY PIVOT'!BV15</f>
        <v>0</v>
      </c>
      <c r="K95" s="89">
        <f>'SUMMARY PIVOT'!BW15</f>
        <v>0</v>
      </c>
      <c r="L95" s="89">
        <f>'SUMMARY PIVOT'!BX15</f>
        <v>0</v>
      </c>
      <c r="M95" s="89">
        <f>'SUMMARY PIVOT'!BY15</f>
        <v>0</v>
      </c>
      <c r="N95" s="89">
        <f>'SUMMARY PIVOT'!BZ15</f>
        <v>0</v>
      </c>
      <c r="O95" s="89">
        <f>'SUMMARY PIVOT'!CA15</f>
        <v>0</v>
      </c>
    </row>
    <row r="96" spans="1:15" x14ac:dyDescent="0.2">
      <c r="A96" s="7">
        <f>'SUMMARY PIVOT'!BM16</f>
        <v>3</v>
      </c>
      <c r="B96" s="81" t="str">
        <f>'SUMMARY PIVOT'!BN16</f>
        <v>Brian Skinner</v>
      </c>
      <c r="C96" s="82">
        <f>'SUMMARY PIVOT'!BO16</f>
        <v>0</v>
      </c>
      <c r="D96" s="82">
        <f>'SUMMARY PIVOT'!BP16</f>
        <v>0</v>
      </c>
      <c r="E96" s="82">
        <f>'SUMMARY PIVOT'!BQ16</f>
        <v>0</v>
      </c>
      <c r="F96" s="82">
        <f>'SUMMARY PIVOT'!BR16</f>
        <v>55</v>
      </c>
      <c r="G96" s="82">
        <f>'SUMMARY PIVOT'!BS16</f>
        <v>0</v>
      </c>
      <c r="I96" s="87">
        <f>'SUMMARY PIVOT'!BU16</f>
        <v>2</v>
      </c>
      <c r="J96" s="88">
        <f>'SUMMARY PIVOT'!BV16</f>
        <v>0</v>
      </c>
      <c r="K96" s="89">
        <f>'SUMMARY PIVOT'!BW16</f>
        <v>0</v>
      </c>
      <c r="L96" s="89">
        <f>'SUMMARY PIVOT'!BX16</f>
        <v>0</v>
      </c>
      <c r="M96" s="89">
        <f>'SUMMARY PIVOT'!BY16</f>
        <v>0</v>
      </c>
      <c r="N96" s="89">
        <f>'SUMMARY PIVOT'!BZ16</f>
        <v>0</v>
      </c>
      <c r="O96" s="89">
        <f>'SUMMARY PIVOT'!CA16</f>
        <v>0</v>
      </c>
    </row>
  </sheetData>
  <mergeCells count="11">
    <mergeCell ref="B30:C30"/>
    <mergeCell ref="B35:C35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</mergeCells>
  <conditionalFormatting sqref="A1:XFD1048576">
    <cfRule type="cellIs" dxfId="810" priority="1" operator="equal">
      <formula>0</formula>
    </cfRule>
  </conditionalFormatting>
  <pageMargins left="0.7" right="0.7" top="0.75" bottom="0.75" header="0.3" footer="0.3"/>
  <pageSetup scale="4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3"/>
  <sheetViews>
    <sheetView workbookViewId="0">
      <selection activeCell="I53" sqref="I53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9.1640625" bestFit="1" customWidth="1"/>
    <col min="6" max="6" width="6.1640625" bestFit="1" customWidth="1"/>
    <col min="7" max="7" width="10.83203125" bestFit="1" customWidth="1"/>
    <col min="8" max="9" width="7.83203125" bestFit="1" customWidth="1"/>
    <col min="10" max="10" width="9" bestFit="1" customWidth="1"/>
    <col min="11" max="11" width="10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x14ac:dyDescent="0.2">
      <c r="A2">
        <v>2</v>
      </c>
      <c r="B2" t="s">
        <v>854</v>
      </c>
      <c r="C2" t="s">
        <v>1038</v>
      </c>
      <c r="D2" s="73">
        <v>2.2789351851851852E-2</v>
      </c>
      <c r="E2" s="73">
        <v>2.2789351851851852E-2</v>
      </c>
      <c r="F2" t="s">
        <v>1040</v>
      </c>
      <c r="G2" s="73">
        <v>2.2766203703703702E-2</v>
      </c>
      <c r="H2">
        <v>82</v>
      </c>
      <c r="I2">
        <v>50</v>
      </c>
      <c r="K2">
        <f t="shared" ref="K2:K49" si="0">+I2+50</f>
        <v>100</v>
      </c>
      <c r="L2" t="str">
        <f>+VLOOKUP(B2,Scores!A:A,1,FALSE)</f>
        <v>Neil Kevern</v>
      </c>
    </row>
    <row r="3" spans="1:12" x14ac:dyDescent="0.2">
      <c r="A3">
        <v>9</v>
      </c>
      <c r="B3" t="s">
        <v>1098</v>
      </c>
      <c r="C3" t="s">
        <v>1038</v>
      </c>
      <c r="D3" s="73">
        <v>2.3912037037037034E-2</v>
      </c>
      <c r="E3" s="73">
        <v>2.390046296296296E-2</v>
      </c>
      <c r="F3" t="s">
        <v>44</v>
      </c>
      <c r="G3" t="s">
        <v>44</v>
      </c>
      <c r="H3" t="s">
        <v>44</v>
      </c>
      <c r="I3">
        <v>49</v>
      </c>
      <c r="J3" t="s">
        <v>1035</v>
      </c>
      <c r="K3">
        <f t="shared" si="0"/>
        <v>99</v>
      </c>
      <c r="L3" t="str">
        <f>+VLOOKUP(B3,Scores!A:A,1,FALSE)</f>
        <v>Gavin Mead</v>
      </c>
    </row>
    <row r="4" spans="1:12" x14ac:dyDescent="0.2">
      <c r="A4">
        <v>14</v>
      </c>
      <c r="B4" t="s">
        <v>939</v>
      </c>
      <c r="C4" t="s">
        <v>1038</v>
      </c>
      <c r="D4" s="73">
        <v>2.5763888888888892E-2</v>
      </c>
      <c r="E4" s="73">
        <v>2.5740740740740745E-2</v>
      </c>
      <c r="F4" t="s">
        <v>1028</v>
      </c>
      <c r="G4" s="73">
        <v>2.5324074074074079E-2</v>
      </c>
      <c r="H4">
        <v>74</v>
      </c>
      <c r="I4">
        <v>48</v>
      </c>
      <c r="K4">
        <f t="shared" si="0"/>
        <v>98</v>
      </c>
      <c r="L4" t="str">
        <f>+VLOOKUP(B4,Scores!A:A,1,FALSE)</f>
        <v>Mike Sankey</v>
      </c>
    </row>
    <row r="5" spans="1:12" x14ac:dyDescent="0.2">
      <c r="A5">
        <v>15</v>
      </c>
      <c r="B5" t="s">
        <v>646</v>
      </c>
      <c r="C5" t="s">
        <v>870</v>
      </c>
      <c r="D5" s="73">
        <v>2.5775462962962962E-2</v>
      </c>
      <c r="E5" s="73">
        <v>2.5752314814814815E-2</v>
      </c>
      <c r="F5" t="s">
        <v>1028</v>
      </c>
      <c r="G5" s="73">
        <v>2.568287037037037E-2</v>
      </c>
      <c r="H5">
        <v>73</v>
      </c>
      <c r="I5">
        <v>47</v>
      </c>
      <c r="K5">
        <f t="shared" si="0"/>
        <v>97</v>
      </c>
      <c r="L5" t="str">
        <f>+VLOOKUP(B5,Scores!A:A,1,FALSE)</f>
        <v>Christopher Meadows</v>
      </c>
    </row>
    <row r="6" spans="1:12" x14ac:dyDescent="0.2">
      <c r="A6">
        <v>18</v>
      </c>
      <c r="B6" t="s">
        <v>881</v>
      </c>
      <c r="C6" t="s">
        <v>865</v>
      </c>
      <c r="D6" s="73">
        <v>2.5868055555555557E-2</v>
      </c>
      <c r="E6" s="73">
        <v>2.584490740740741E-2</v>
      </c>
      <c r="F6" t="s">
        <v>1039</v>
      </c>
      <c r="G6" s="73">
        <v>2.4062500000000001E-2</v>
      </c>
      <c r="H6">
        <v>77</v>
      </c>
      <c r="I6">
        <v>46</v>
      </c>
      <c r="K6">
        <f t="shared" si="0"/>
        <v>96</v>
      </c>
      <c r="L6" t="str">
        <f>+VLOOKUP(B6,Scores!A:A,1,FALSE)</f>
        <v>Patrick Slaughter</v>
      </c>
    </row>
    <row r="7" spans="1:12" x14ac:dyDescent="0.2">
      <c r="A7">
        <v>32</v>
      </c>
      <c r="B7" t="s">
        <v>634</v>
      </c>
      <c r="C7" t="s">
        <v>865</v>
      </c>
      <c r="D7" s="73">
        <v>2.7314814814814816E-2</v>
      </c>
      <c r="E7" s="73">
        <v>2.7314814814814816E-2</v>
      </c>
      <c r="F7" t="s">
        <v>1028</v>
      </c>
      <c r="G7" s="73">
        <v>2.4849537037037035E-2</v>
      </c>
      <c r="H7">
        <v>75</v>
      </c>
      <c r="I7">
        <v>45</v>
      </c>
      <c r="K7">
        <f t="shared" si="0"/>
        <v>95</v>
      </c>
      <c r="L7" t="str">
        <f>+VLOOKUP(B7,Scores!A:A,1,FALSE)</f>
        <v>Scott Marlin</v>
      </c>
    </row>
    <row r="8" spans="1:12" x14ac:dyDescent="0.2">
      <c r="A8">
        <v>33</v>
      </c>
      <c r="B8" t="s">
        <v>39</v>
      </c>
      <c r="C8" t="s">
        <v>869</v>
      </c>
      <c r="D8" s="73">
        <v>2.7337962962962963E-2</v>
      </c>
      <c r="E8" s="73">
        <v>2.7314814814814816E-2</v>
      </c>
      <c r="F8" t="s">
        <v>1040</v>
      </c>
      <c r="G8" s="73">
        <v>2.2928240740740739E-2</v>
      </c>
      <c r="H8">
        <v>81</v>
      </c>
      <c r="I8">
        <v>45</v>
      </c>
      <c r="K8">
        <f t="shared" si="0"/>
        <v>95</v>
      </c>
      <c r="L8" t="str">
        <f>+VLOOKUP(B8,Scores!A:A,1,FALSE)</f>
        <v>Terry Dowling</v>
      </c>
    </row>
    <row r="9" spans="1:12" x14ac:dyDescent="0.2">
      <c r="A9">
        <v>45</v>
      </c>
      <c r="B9" t="s">
        <v>1072</v>
      </c>
      <c r="C9" t="s">
        <v>1038</v>
      </c>
      <c r="D9" s="73">
        <v>2.8067129629629626E-2</v>
      </c>
      <c r="E9" s="73">
        <v>2.8009259259259262E-2</v>
      </c>
      <c r="F9" t="s">
        <v>44</v>
      </c>
      <c r="G9" t="s">
        <v>44</v>
      </c>
      <c r="H9" t="s">
        <v>44</v>
      </c>
      <c r="I9">
        <v>44</v>
      </c>
      <c r="K9">
        <f t="shared" si="0"/>
        <v>94</v>
      </c>
      <c r="L9" t="str">
        <f>+VLOOKUP(B9,Scores!A:A,1,FALSE)</f>
        <v>Thomas Knight</v>
      </c>
    </row>
    <row r="10" spans="1:12" x14ac:dyDescent="0.2">
      <c r="A10">
        <v>73</v>
      </c>
      <c r="B10" t="s">
        <v>42</v>
      </c>
      <c r="C10" t="s">
        <v>867</v>
      </c>
      <c r="D10" s="73">
        <v>2.9363425925925921E-2</v>
      </c>
      <c r="E10" s="73">
        <v>2.9224537037037038E-2</v>
      </c>
      <c r="F10" t="s">
        <v>1040</v>
      </c>
      <c r="G10" s="73">
        <v>2.3645833333333335E-2</v>
      </c>
      <c r="H10">
        <v>89</v>
      </c>
      <c r="I10">
        <v>50</v>
      </c>
      <c r="K10">
        <f t="shared" si="0"/>
        <v>100</v>
      </c>
      <c r="L10" t="str">
        <f>+VLOOKUP(B10,Scores!A:A,1,FALSE)</f>
        <v>Maureen Dowling</v>
      </c>
    </row>
    <row r="11" spans="1:12" x14ac:dyDescent="0.2">
      <c r="A11">
        <v>86</v>
      </c>
      <c r="B11" t="s">
        <v>1099</v>
      </c>
      <c r="C11" t="s">
        <v>1038</v>
      </c>
      <c r="D11" s="73">
        <v>2.9699074074074072E-2</v>
      </c>
      <c r="E11" s="73">
        <v>2.9618055555555554E-2</v>
      </c>
      <c r="F11" t="s">
        <v>44</v>
      </c>
      <c r="G11" t="s">
        <v>44</v>
      </c>
      <c r="H11" t="s">
        <v>44</v>
      </c>
      <c r="I11">
        <v>43</v>
      </c>
      <c r="K11">
        <f t="shared" si="0"/>
        <v>93</v>
      </c>
      <c r="L11" t="str">
        <f>+VLOOKUP(B11,Scores!A:A,1,FALSE)</f>
        <v>Matthew Cox</v>
      </c>
    </row>
    <row r="12" spans="1:12" x14ac:dyDescent="0.2">
      <c r="A12">
        <v>95</v>
      </c>
      <c r="B12" t="s">
        <v>1058</v>
      </c>
      <c r="C12" t="s">
        <v>1038</v>
      </c>
      <c r="D12" s="73">
        <v>2.991898148148148E-2</v>
      </c>
      <c r="E12" s="73">
        <v>2.9826388888888892E-2</v>
      </c>
      <c r="F12" t="s">
        <v>1033</v>
      </c>
      <c r="G12" s="73">
        <v>2.9201388888888888E-2</v>
      </c>
      <c r="H12">
        <v>64</v>
      </c>
      <c r="I12">
        <v>42</v>
      </c>
      <c r="K12">
        <f t="shared" si="0"/>
        <v>92</v>
      </c>
      <c r="L12" t="str">
        <f>+VLOOKUP(B12,Scores!A:A,1,FALSE)</f>
        <v>Tyler Harman</v>
      </c>
    </row>
    <row r="13" spans="1:12" x14ac:dyDescent="0.2">
      <c r="A13">
        <v>99</v>
      </c>
      <c r="B13" t="s">
        <v>663</v>
      </c>
      <c r="C13" t="s">
        <v>869</v>
      </c>
      <c r="D13" s="73">
        <v>3.0081018518518521E-2</v>
      </c>
      <c r="E13" s="73">
        <v>2.9965277777777775E-2</v>
      </c>
      <c r="F13" t="s">
        <v>44</v>
      </c>
      <c r="G13" t="s">
        <v>44</v>
      </c>
      <c r="H13" t="s">
        <v>44</v>
      </c>
      <c r="I13">
        <v>41</v>
      </c>
      <c r="K13">
        <f t="shared" si="0"/>
        <v>91</v>
      </c>
      <c r="L13" t="str">
        <f>+VLOOKUP(B13,Scores!A:A,1,FALSE)</f>
        <v>Leigh Armstrong</v>
      </c>
    </row>
    <row r="14" spans="1:12" x14ac:dyDescent="0.2">
      <c r="A14">
        <v>109</v>
      </c>
      <c r="B14" t="s">
        <v>633</v>
      </c>
      <c r="C14" t="s">
        <v>1038</v>
      </c>
      <c r="D14" s="73">
        <v>3.0358796296296297E-2</v>
      </c>
      <c r="E14" s="73">
        <v>3.0266203703703708E-2</v>
      </c>
      <c r="F14" t="s">
        <v>1033</v>
      </c>
      <c r="G14" s="73">
        <v>2.9629629629629627E-2</v>
      </c>
      <c r="H14">
        <v>63</v>
      </c>
      <c r="I14">
        <v>40</v>
      </c>
      <c r="K14">
        <f t="shared" si="0"/>
        <v>90</v>
      </c>
      <c r="L14" t="str">
        <f>+VLOOKUP(B14,Scores!A:A,1,FALSE)</f>
        <v>Joe Keefe</v>
      </c>
    </row>
    <row r="15" spans="1:12" x14ac:dyDescent="0.2">
      <c r="A15">
        <v>113</v>
      </c>
      <c r="B15" t="s">
        <v>647</v>
      </c>
      <c r="C15" t="s">
        <v>865</v>
      </c>
      <c r="D15" s="73">
        <v>3.0497685185185183E-2</v>
      </c>
      <c r="E15" s="73">
        <v>3.0416666666666665E-2</v>
      </c>
      <c r="F15" t="s">
        <v>44</v>
      </c>
      <c r="G15" t="s">
        <v>44</v>
      </c>
      <c r="H15" t="s">
        <v>44</v>
      </c>
      <c r="I15">
        <v>39</v>
      </c>
      <c r="K15">
        <f t="shared" si="0"/>
        <v>89</v>
      </c>
      <c r="L15" t="str">
        <f>+VLOOKUP(B15,Scores!A:A,1,FALSE)</f>
        <v>Barry Hiller</v>
      </c>
    </row>
    <row r="16" spans="1:12" x14ac:dyDescent="0.2">
      <c r="A16">
        <v>122</v>
      </c>
      <c r="B16" t="s">
        <v>1066</v>
      </c>
      <c r="C16" t="s">
        <v>865</v>
      </c>
      <c r="D16" s="73">
        <v>3.0856481481481481E-2</v>
      </c>
      <c r="E16" s="73">
        <v>3.0729166666666669E-2</v>
      </c>
      <c r="F16" t="s">
        <v>1033</v>
      </c>
      <c r="G16" s="73">
        <v>2.8611111111111115E-2</v>
      </c>
      <c r="H16">
        <v>65</v>
      </c>
      <c r="I16">
        <v>38</v>
      </c>
      <c r="K16">
        <f t="shared" si="0"/>
        <v>88</v>
      </c>
      <c r="L16" t="str">
        <f>+VLOOKUP(B16,Scores!A:A,1,FALSE)</f>
        <v>James Thackray</v>
      </c>
    </row>
    <row r="17" spans="1:12" x14ac:dyDescent="0.2">
      <c r="A17">
        <v>143</v>
      </c>
      <c r="B17" t="s">
        <v>925</v>
      </c>
      <c r="C17" t="s">
        <v>1044</v>
      </c>
      <c r="D17" s="73">
        <v>3.1365740740740743E-2</v>
      </c>
      <c r="E17" s="73">
        <v>3.1226851851851853E-2</v>
      </c>
      <c r="F17" t="s">
        <v>44</v>
      </c>
      <c r="G17" t="s">
        <v>44</v>
      </c>
      <c r="H17" t="s">
        <v>44</v>
      </c>
      <c r="I17">
        <v>49</v>
      </c>
      <c r="K17">
        <f t="shared" si="0"/>
        <v>99</v>
      </c>
      <c r="L17" t="str">
        <f>+VLOOKUP(B17,Scores!A:A,1,FALSE)</f>
        <v>Rebecca Cairns</v>
      </c>
    </row>
    <row r="18" spans="1:12" x14ac:dyDescent="0.2">
      <c r="A18">
        <v>155</v>
      </c>
      <c r="B18" t="s">
        <v>889</v>
      </c>
      <c r="C18" t="s">
        <v>866</v>
      </c>
      <c r="D18" s="73">
        <v>3.1712962962962964E-2</v>
      </c>
      <c r="E18" s="73">
        <v>3.1574074074074074E-2</v>
      </c>
      <c r="F18" t="s">
        <v>1039</v>
      </c>
      <c r="G18" s="73">
        <v>2.8645833333333332E-2</v>
      </c>
      <c r="H18">
        <v>74</v>
      </c>
      <c r="I18">
        <v>48</v>
      </c>
      <c r="K18">
        <f t="shared" si="0"/>
        <v>98</v>
      </c>
      <c r="L18" t="str">
        <f>+VLOOKUP(B18,Scores!A:A,1,FALSE)</f>
        <v>Denise Robertson</v>
      </c>
    </row>
    <row r="19" spans="1:12" x14ac:dyDescent="0.2">
      <c r="A19">
        <v>182</v>
      </c>
      <c r="B19" t="s">
        <v>1100</v>
      </c>
      <c r="C19" t="s">
        <v>866</v>
      </c>
      <c r="D19" s="73">
        <v>3.2106481481481479E-2</v>
      </c>
      <c r="E19" s="73">
        <v>3.1979166666666663E-2</v>
      </c>
      <c r="F19" t="s">
        <v>1039</v>
      </c>
      <c r="G19" s="73">
        <v>2.8668981481481479E-2</v>
      </c>
      <c r="H19">
        <v>73</v>
      </c>
      <c r="I19">
        <v>47</v>
      </c>
      <c r="K19">
        <f t="shared" si="0"/>
        <v>97</v>
      </c>
      <c r="L19" t="str">
        <f>+VLOOKUP(B19,Scores!A:A,1,FALSE)</f>
        <v>Olivia Sageot</v>
      </c>
    </row>
    <row r="20" spans="1:12" x14ac:dyDescent="0.2">
      <c r="A20">
        <v>193</v>
      </c>
      <c r="B20" t="s">
        <v>890</v>
      </c>
      <c r="C20" t="s">
        <v>1044</v>
      </c>
      <c r="D20" s="73">
        <v>3.2361111111111111E-2</v>
      </c>
      <c r="E20" s="73">
        <v>3.2210648148148148E-2</v>
      </c>
      <c r="F20" t="s">
        <v>44</v>
      </c>
      <c r="G20" t="s">
        <v>44</v>
      </c>
      <c r="H20" t="s">
        <v>44</v>
      </c>
      <c r="I20">
        <v>46</v>
      </c>
      <c r="K20">
        <f t="shared" si="0"/>
        <v>96</v>
      </c>
      <c r="L20" t="str">
        <f>+VLOOKUP(B20,Scores!A:A,1,FALSE)</f>
        <v>Sian McBride</v>
      </c>
    </row>
    <row r="21" spans="1:12" x14ac:dyDescent="0.2">
      <c r="A21">
        <v>237</v>
      </c>
      <c r="B21" t="s">
        <v>1042</v>
      </c>
      <c r="C21" t="s">
        <v>1038</v>
      </c>
      <c r="D21" s="73">
        <v>3.3310185185185186E-2</v>
      </c>
      <c r="E21" s="73">
        <v>3.2986111111111112E-2</v>
      </c>
      <c r="F21" t="s">
        <v>1031</v>
      </c>
      <c r="G21" s="73">
        <v>3.1875000000000001E-2</v>
      </c>
      <c r="H21">
        <v>58</v>
      </c>
      <c r="I21">
        <v>37</v>
      </c>
      <c r="K21">
        <f t="shared" si="0"/>
        <v>87</v>
      </c>
      <c r="L21" t="str">
        <f>+VLOOKUP(B21,Scores!A:A,1,FALSE)</f>
        <v>Craig Calton</v>
      </c>
    </row>
    <row r="22" spans="1:12" x14ac:dyDescent="0.2">
      <c r="A22">
        <v>284</v>
      </c>
      <c r="B22" t="s">
        <v>1059</v>
      </c>
      <c r="C22" t="s">
        <v>867</v>
      </c>
      <c r="D22" s="73">
        <v>3.4351851851851849E-2</v>
      </c>
      <c r="E22" s="73">
        <v>3.4305555555555554E-2</v>
      </c>
      <c r="F22" t="s">
        <v>44</v>
      </c>
      <c r="G22" s="73" t="s">
        <v>44</v>
      </c>
      <c r="H22" t="s">
        <v>44</v>
      </c>
      <c r="I22">
        <v>45</v>
      </c>
      <c r="K22">
        <f t="shared" si="0"/>
        <v>95</v>
      </c>
      <c r="L22" t="str">
        <f>+VLOOKUP(B22,Scores!A:A,1,FALSE)</f>
        <v>Julie Fidler</v>
      </c>
    </row>
    <row r="23" spans="1:12" x14ac:dyDescent="0.2">
      <c r="A23">
        <v>341</v>
      </c>
      <c r="B23" t="s">
        <v>1069</v>
      </c>
      <c r="C23" t="s">
        <v>866</v>
      </c>
      <c r="D23" s="73">
        <v>3.5717592592592592E-2</v>
      </c>
      <c r="E23" s="73">
        <v>3.5462962962962967E-2</v>
      </c>
      <c r="F23" t="s">
        <v>1029</v>
      </c>
      <c r="G23" s="73">
        <v>3.2523148148148148E-2</v>
      </c>
      <c r="H23">
        <v>65</v>
      </c>
      <c r="I23">
        <v>44</v>
      </c>
      <c r="J23" t="s">
        <v>1035</v>
      </c>
      <c r="K23">
        <f t="shared" si="0"/>
        <v>94</v>
      </c>
      <c r="L23" t="str">
        <f>+VLOOKUP(B23,Scores!A:A,1,FALSE)</f>
        <v>Jenni Jones</v>
      </c>
    </row>
    <row r="24" spans="1:12" x14ac:dyDescent="0.2">
      <c r="A24">
        <v>342</v>
      </c>
      <c r="B24" t="s">
        <v>1101</v>
      </c>
      <c r="C24" t="s">
        <v>656</v>
      </c>
      <c r="D24" s="73">
        <v>3.5729166666666666E-2</v>
      </c>
      <c r="E24" s="73">
        <v>3.5312500000000004E-2</v>
      </c>
      <c r="F24" t="s">
        <v>44</v>
      </c>
      <c r="G24" s="73" t="s">
        <v>44</v>
      </c>
      <c r="H24" t="s">
        <v>44</v>
      </c>
      <c r="I24">
        <v>43</v>
      </c>
      <c r="K24">
        <f t="shared" si="0"/>
        <v>93</v>
      </c>
      <c r="L24" t="str">
        <f>+VLOOKUP(B24,Scores!A:A,1,FALSE)</f>
        <v>fiona Mitchell</v>
      </c>
    </row>
    <row r="25" spans="1:12" x14ac:dyDescent="0.2">
      <c r="A25">
        <v>343</v>
      </c>
      <c r="B25" t="s">
        <v>817</v>
      </c>
      <c r="C25" t="s">
        <v>656</v>
      </c>
      <c r="D25" s="73">
        <v>3.5740740740740747E-2</v>
      </c>
      <c r="E25" s="73">
        <v>3.5451388888888886E-2</v>
      </c>
      <c r="F25" t="s">
        <v>1033</v>
      </c>
      <c r="G25" s="73">
        <v>3.4629629629629628E-2</v>
      </c>
      <c r="H25">
        <v>61</v>
      </c>
      <c r="I25">
        <v>42</v>
      </c>
      <c r="K25">
        <f t="shared" si="0"/>
        <v>92</v>
      </c>
      <c r="L25" t="str">
        <f>+VLOOKUP(B25,Scores!A:A,1,FALSE)</f>
        <v>Urszula Howlett</v>
      </c>
    </row>
    <row r="26" spans="1:12" x14ac:dyDescent="0.2">
      <c r="A26">
        <v>346</v>
      </c>
      <c r="B26" t="s">
        <v>666</v>
      </c>
      <c r="C26" t="s">
        <v>1073</v>
      </c>
      <c r="D26" s="73">
        <v>3.5798611111111107E-2</v>
      </c>
      <c r="E26" s="73">
        <v>3.5543981481481475E-2</v>
      </c>
      <c r="F26" t="s">
        <v>1028</v>
      </c>
      <c r="G26" s="73">
        <v>3.0312499999999996E-2</v>
      </c>
      <c r="H26">
        <v>69</v>
      </c>
      <c r="I26">
        <v>41</v>
      </c>
      <c r="J26" t="s">
        <v>1035</v>
      </c>
      <c r="K26">
        <f t="shared" si="0"/>
        <v>91</v>
      </c>
      <c r="L26" t="str">
        <f>+VLOOKUP(B26,Scores!A:A,1,FALSE)</f>
        <v>Carol Brombley</v>
      </c>
    </row>
    <row r="27" spans="1:12" x14ac:dyDescent="0.2">
      <c r="A27">
        <v>403</v>
      </c>
      <c r="B27" t="s">
        <v>52</v>
      </c>
      <c r="C27" t="s">
        <v>1067</v>
      </c>
      <c r="D27" s="73">
        <v>3.7175925925925925E-2</v>
      </c>
      <c r="E27" s="73">
        <v>3.6898148148148145E-2</v>
      </c>
      <c r="F27" t="s">
        <v>1032</v>
      </c>
      <c r="G27" s="73">
        <v>3.2789351851851854E-2</v>
      </c>
      <c r="H27">
        <v>57</v>
      </c>
      <c r="I27">
        <v>36</v>
      </c>
      <c r="K27">
        <f t="shared" si="0"/>
        <v>86</v>
      </c>
      <c r="L27" t="str">
        <f>+VLOOKUP(B27,Scores!A:A,1,FALSE)</f>
        <v>Gary Gibbons</v>
      </c>
    </row>
    <row r="28" spans="1:12" x14ac:dyDescent="0.2">
      <c r="A28">
        <v>418</v>
      </c>
      <c r="B28" t="s">
        <v>1102</v>
      </c>
      <c r="C28" t="s">
        <v>656</v>
      </c>
      <c r="D28" s="73">
        <v>3.740740740740741E-2</v>
      </c>
      <c r="E28" s="73">
        <v>3.7025462962962961E-2</v>
      </c>
      <c r="F28" t="s">
        <v>44</v>
      </c>
      <c r="G28" s="73" t="s">
        <v>44</v>
      </c>
      <c r="H28" t="s">
        <v>44</v>
      </c>
      <c r="I28">
        <v>40</v>
      </c>
      <c r="K28">
        <f t="shared" si="0"/>
        <v>90</v>
      </c>
      <c r="L28" t="str">
        <f>+VLOOKUP(B28,Scores!A:A,1,FALSE)</f>
        <v>Hannah Dixon</v>
      </c>
    </row>
    <row r="29" spans="1:12" x14ac:dyDescent="0.2">
      <c r="A29">
        <v>433</v>
      </c>
      <c r="B29" t="s">
        <v>900</v>
      </c>
      <c r="C29" t="s">
        <v>1070</v>
      </c>
      <c r="D29" s="73">
        <v>3.7743055555555557E-2</v>
      </c>
      <c r="E29" s="73">
        <v>3.7199074074074072E-2</v>
      </c>
      <c r="F29" t="s">
        <v>1027</v>
      </c>
      <c r="G29" s="73">
        <v>3.4467592592592591E-2</v>
      </c>
      <c r="H29">
        <v>61</v>
      </c>
      <c r="I29">
        <v>39</v>
      </c>
      <c r="J29" t="s">
        <v>1035</v>
      </c>
      <c r="K29">
        <f t="shared" si="0"/>
        <v>89</v>
      </c>
      <c r="L29" t="str">
        <f>+VLOOKUP(B29,Scores!A:A,1,FALSE)</f>
        <v>Vlatka Lake</v>
      </c>
    </row>
    <row r="30" spans="1:12" x14ac:dyDescent="0.2">
      <c r="A30">
        <v>456</v>
      </c>
      <c r="B30" t="s">
        <v>822</v>
      </c>
      <c r="C30" t="s">
        <v>1073</v>
      </c>
      <c r="D30" s="73">
        <v>3.7997685185185183E-2</v>
      </c>
      <c r="E30" s="73">
        <v>3.7465277777777778E-2</v>
      </c>
      <c r="F30" t="s">
        <v>44</v>
      </c>
      <c r="G30" s="73" t="s">
        <v>44</v>
      </c>
      <c r="H30" t="s">
        <v>44</v>
      </c>
      <c r="I30">
        <v>38</v>
      </c>
      <c r="K30">
        <f t="shared" si="0"/>
        <v>88</v>
      </c>
      <c r="L30" t="str">
        <f>+VLOOKUP(B30,Scores!A:A,1,FALSE)</f>
        <v>Nichola Harris</v>
      </c>
    </row>
    <row r="31" spans="1:12" x14ac:dyDescent="0.2">
      <c r="A31">
        <v>482</v>
      </c>
      <c r="B31" t="s">
        <v>1047</v>
      </c>
      <c r="C31" t="s">
        <v>870</v>
      </c>
      <c r="D31" s="73">
        <v>3.8657407407407404E-2</v>
      </c>
      <c r="E31" s="73">
        <v>3.8402777777777779E-2</v>
      </c>
      <c r="F31" t="s">
        <v>44</v>
      </c>
      <c r="G31" s="73" t="s">
        <v>44</v>
      </c>
      <c r="H31" t="s">
        <v>44</v>
      </c>
      <c r="I31">
        <v>35</v>
      </c>
      <c r="K31">
        <f t="shared" si="0"/>
        <v>85</v>
      </c>
      <c r="L31" t="str">
        <f>+VLOOKUP(B31,Scores!A:A,1,FALSE)</f>
        <v>Shaun East</v>
      </c>
    </row>
    <row r="32" spans="1:12" x14ac:dyDescent="0.2">
      <c r="A32">
        <v>484</v>
      </c>
      <c r="B32" t="s">
        <v>940</v>
      </c>
      <c r="C32" t="s">
        <v>656</v>
      </c>
      <c r="D32" s="73">
        <v>3.8668981481481478E-2</v>
      </c>
      <c r="E32" s="73">
        <v>3.7916666666666668E-2</v>
      </c>
      <c r="F32" t="s">
        <v>44</v>
      </c>
      <c r="G32" t="s">
        <v>44</v>
      </c>
      <c r="H32" t="s">
        <v>44</v>
      </c>
      <c r="I32">
        <v>37</v>
      </c>
      <c r="K32">
        <f t="shared" si="0"/>
        <v>87</v>
      </c>
      <c r="L32" t="str">
        <f>+VLOOKUP(B32,Scores!A:A,1,FALSE)</f>
        <v>Nicola Kelly</v>
      </c>
    </row>
    <row r="33" spans="1:12" x14ac:dyDescent="0.2">
      <c r="A33">
        <v>485</v>
      </c>
      <c r="B33" t="s">
        <v>1048</v>
      </c>
      <c r="C33" t="s">
        <v>656</v>
      </c>
      <c r="D33" s="73">
        <v>3.8680555555555558E-2</v>
      </c>
      <c r="E33" s="73">
        <v>3.8425925925925926E-2</v>
      </c>
      <c r="F33" t="s">
        <v>44</v>
      </c>
      <c r="G33" s="73" t="s">
        <v>44</v>
      </c>
      <c r="H33" t="s">
        <v>44</v>
      </c>
      <c r="I33">
        <v>36</v>
      </c>
      <c r="K33">
        <f t="shared" si="0"/>
        <v>86</v>
      </c>
      <c r="L33" t="str">
        <f>+VLOOKUP(B33,Scores!A:A,1,FALSE)</f>
        <v>Kate Cranford</v>
      </c>
    </row>
    <row r="34" spans="1:12" x14ac:dyDescent="0.2">
      <c r="A34">
        <v>491</v>
      </c>
      <c r="B34" t="s">
        <v>927</v>
      </c>
      <c r="C34" t="s">
        <v>656</v>
      </c>
      <c r="D34" s="73">
        <v>3.8831018518518515E-2</v>
      </c>
      <c r="E34" s="73">
        <v>3.8090277777777778E-2</v>
      </c>
      <c r="F34" t="s">
        <v>1030</v>
      </c>
      <c r="G34" s="73">
        <v>3.6770833333333336E-2</v>
      </c>
      <c r="H34">
        <v>57</v>
      </c>
      <c r="I34">
        <v>35</v>
      </c>
      <c r="K34">
        <f t="shared" si="0"/>
        <v>85</v>
      </c>
      <c r="L34" t="str">
        <f>+VLOOKUP(B34,Scores!A:A,1,FALSE)</f>
        <v>Anna Tait</v>
      </c>
    </row>
    <row r="35" spans="1:12" x14ac:dyDescent="0.2">
      <c r="A35">
        <v>499</v>
      </c>
      <c r="B35" t="s">
        <v>47</v>
      </c>
      <c r="C35" t="s">
        <v>1103</v>
      </c>
      <c r="D35" s="73">
        <v>3.8935185185185191E-2</v>
      </c>
      <c r="E35" s="73">
        <v>3.8645833333333331E-2</v>
      </c>
      <c r="F35" t="s">
        <v>1027</v>
      </c>
      <c r="G35" s="73">
        <v>2.9444444444444443E-2</v>
      </c>
      <c r="H35">
        <v>63</v>
      </c>
      <c r="I35">
        <v>34</v>
      </c>
      <c r="K35">
        <f t="shared" si="0"/>
        <v>84</v>
      </c>
      <c r="L35" t="str">
        <f>+VLOOKUP(B35,Scores!A:A,1,FALSE)</f>
        <v>Alan Street</v>
      </c>
    </row>
    <row r="36" spans="1:12" x14ac:dyDescent="0.2">
      <c r="A36">
        <v>500</v>
      </c>
      <c r="B36" t="s">
        <v>639</v>
      </c>
      <c r="C36" t="s">
        <v>1104</v>
      </c>
      <c r="D36" s="73">
        <v>3.8958333333333338E-2</v>
      </c>
      <c r="E36" s="73">
        <v>3.8321759259259257E-2</v>
      </c>
      <c r="F36" t="s">
        <v>1028</v>
      </c>
      <c r="G36" s="73">
        <v>2.8043981481481479E-2</v>
      </c>
      <c r="H36">
        <v>66</v>
      </c>
      <c r="I36">
        <v>33</v>
      </c>
      <c r="K36">
        <f t="shared" si="0"/>
        <v>83</v>
      </c>
      <c r="L36" t="str">
        <f>+VLOOKUP(B36,Scores!A:A,1,FALSE)</f>
        <v>Robert Walker</v>
      </c>
    </row>
    <row r="37" spans="1:12" x14ac:dyDescent="0.2">
      <c r="A37">
        <v>535</v>
      </c>
      <c r="B37" t="s">
        <v>941</v>
      </c>
      <c r="C37" t="s">
        <v>866</v>
      </c>
      <c r="D37" s="73">
        <v>3.9837962962962964E-2</v>
      </c>
      <c r="E37" s="73">
        <v>3.9606481481481479E-2</v>
      </c>
      <c r="F37" t="s">
        <v>44</v>
      </c>
      <c r="G37" s="73" t="s">
        <v>44</v>
      </c>
      <c r="H37" t="s">
        <v>44</v>
      </c>
      <c r="I37">
        <v>34</v>
      </c>
      <c r="K37">
        <f t="shared" si="0"/>
        <v>84</v>
      </c>
      <c r="L37" t="str">
        <f>+VLOOKUP(B37,Scores!A:A,1,FALSE)</f>
        <v>Natasha Palfrey-Evans</v>
      </c>
    </row>
    <row r="38" spans="1:12" x14ac:dyDescent="0.2">
      <c r="A38">
        <v>548</v>
      </c>
      <c r="B38" t="s">
        <v>640</v>
      </c>
      <c r="C38" t="s">
        <v>1067</v>
      </c>
      <c r="D38" s="73">
        <v>4.0115740740740737E-2</v>
      </c>
      <c r="E38" s="73">
        <v>3.9444444444444442E-2</v>
      </c>
      <c r="F38" t="s">
        <v>1032</v>
      </c>
      <c r="G38" s="73">
        <v>3.4502314814814812E-2</v>
      </c>
      <c r="H38">
        <v>54</v>
      </c>
      <c r="I38">
        <v>32</v>
      </c>
      <c r="K38">
        <f t="shared" si="0"/>
        <v>82</v>
      </c>
      <c r="L38" t="str">
        <f>+VLOOKUP(B38,Scores!A:A,1,FALSE)</f>
        <v>Michael Hobbs</v>
      </c>
    </row>
    <row r="39" spans="1:12" x14ac:dyDescent="0.2">
      <c r="A39">
        <v>549</v>
      </c>
      <c r="B39" t="s">
        <v>54</v>
      </c>
      <c r="C39" t="s">
        <v>1103</v>
      </c>
      <c r="D39" s="73">
        <v>4.0115740740740737E-2</v>
      </c>
      <c r="E39" s="73">
        <v>3.9467592592592596E-2</v>
      </c>
      <c r="F39" t="s">
        <v>1030</v>
      </c>
      <c r="G39" s="73">
        <v>3.1458333333333331E-2</v>
      </c>
      <c r="H39">
        <v>59</v>
      </c>
      <c r="I39">
        <v>31</v>
      </c>
      <c r="K39">
        <f t="shared" si="0"/>
        <v>81</v>
      </c>
      <c r="L39" t="str">
        <f>+VLOOKUP(B39,Scores!A:A,1,FALSE)</f>
        <v>Chris Vaal</v>
      </c>
    </row>
    <row r="40" spans="1:12" x14ac:dyDescent="0.2">
      <c r="A40">
        <v>577</v>
      </c>
      <c r="B40" t="s">
        <v>942</v>
      </c>
      <c r="C40" t="s">
        <v>1070</v>
      </c>
      <c r="D40" s="73">
        <v>4.0486111111111105E-2</v>
      </c>
      <c r="E40" s="73">
        <v>4.010416666666667E-2</v>
      </c>
      <c r="F40" t="s">
        <v>1031</v>
      </c>
      <c r="G40" s="73">
        <v>3.8449074074074073E-2</v>
      </c>
      <c r="H40">
        <v>55</v>
      </c>
      <c r="I40">
        <v>33</v>
      </c>
      <c r="K40">
        <f t="shared" si="0"/>
        <v>83</v>
      </c>
      <c r="L40" t="str">
        <f>+VLOOKUP(B40,Scores!A:A,1,FALSE)</f>
        <v>Joanne Marston</v>
      </c>
    </row>
    <row r="41" spans="1:12" x14ac:dyDescent="0.2">
      <c r="A41">
        <v>583</v>
      </c>
      <c r="B41" t="s">
        <v>653</v>
      </c>
      <c r="C41" t="s">
        <v>1070</v>
      </c>
      <c r="D41" s="73">
        <v>4.0567129629629627E-2</v>
      </c>
      <c r="E41" s="73">
        <v>3.9837962962962964E-2</v>
      </c>
      <c r="F41" t="s">
        <v>1031</v>
      </c>
      <c r="G41" s="73">
        <v>3.7268518518518513E-2</v>
      </c>
      <c r="H41">
        <v>57</v>
      </c>
      <c r="I41">
        <v>32</v>
      </c>
      <c r="K41">
        <f t="shared" si="0"/>
        <v>82</v>
      </c>
      <c r="L41" t="str">
        <f>+VLOOKUP(B41,Scores!A:A,1,FALSE)</f>
        <v>Andrea Winks</v>
      </c>
    </row>
    <row r="42" spans="1:12" x14ac:dyDescent="0.2">
      <c r="A42">
        <v>588</v>
      </c>
      <c r="B42" t="s">
        <v>655</v>
      </c>
      <c r="C42" t="s">
        <v>1067</v>
      </c>
      <c r="D42" s="73">
        <v>4.0740740740740737E-2</v>
      </c>
      <c r="E42" s="73">
        <v>4.010416666666667E-2</v>
      </c>
      <c r="F42" t="s">
        <v>1032</v>
      </c>
      <c r="G42" s="73">
        <v>3.3379629629629634E-2</v>
      </c>
      <c r="H42">
        <v>56</v>
      </c>
      <c r="I42">
        <v>30</v>
      </c>
      <c r="K42">
        <f t="shared" si="0"/>
        <v>80</v>
      </c>
      <c r="L42" t="str">
        <f>+VLOOKUP(B42,Scores!A:A,1,FALSE)</f>
        <v>Colin Latham</v>
      </c>
    </row>
    <row r="43" spans="1:12" x14ac:dyDescent="0.2">
      <c r="A43">
        <v>642</v>
      </c>
      <c r="B43" t="s">
        <v>643</v>
      </c>
      <c r="C43" t="s">
        <v>1070</v>
      </c>
      <c r="D43" s="73">
        <v>4.2430555555555555E-2</v>
      </c>
      <c r="E43" s="73">
        <v>4.1909722222222223E-2</v>
      </c>
      <c r="F43" t="s">
        <v>1032</v>
      </c>
      <c r="G43" s="73">
        <v>3.9548611111111111E-2</v>
      </c>
      <c r="H43">
        <v>53</v>
      </c>
      <c r="I43">
        <v>31</v>
      </c>
      <c r="K43">
        <f t="shared" si="0"/>
        <v>81</v>
      </c>
      <c r="L43" t="str">
        <f>+VLOOKUP(B43,Scores!A:A,1,FALSE)</f>
        <v>Joanne Hobbs</v>
      </c>
    </row>
    <row r="44" spans="1:12" x14ac:dyDescent="0.2">
      <c r="A44">
        <v>675</v>
      </c>
      <c r="B44" t="s">
        <v>667</v>
      </c>
      <c r="C44" t="s">
        <v>1070</v>
      </c>
      <c r="D44" s="73">
        <v>4.3275462962962967E-2</v>
      </c>
      <c r="E44" s="73">
        <v>4.2569444444444444E-2</v>
      </c>
      <c r="F44" t="s">
        <v>1031</v>
      </c>
      <c r="G44" s="73">
        <v>3.9444444444444442E-2</v>
      </c>
      <c r="H44">
        <v>53</v>
      </c>
      <c r="I44">
        <v>30</v>
      </c>
      <c r="K44">
        <f t="shared" si="0"/>
        <v>80</v>
      </c>
      <c r="L44" t="str">
        <f>+VLOOKUP(B44,Scores!A:A,1,FALSE)</f>
        <v>Joanne Hart</v>
      </c>
    </row>
    <row r="45" spans="1:12" x14ac:dyDescent="0.2">
      <c r="A45">
        <v>678</v>
      </c>
      <c r="B45" t="s">
        <v>1105</v>
      </c>
      <c r="C45" t="s">
        <v>1070</v>
      </c>
      <c r="D45" s="73">
        <v>4.3298611111111107E-2</v>
      </c>
      <c r="E45" s="73">
        <v>4.2569444444444444E-2</v>
      </c>
      <c r="F45" t="s">
        <v>44</v>
      </c>
      <c r="G45" s="73" t="s">
        <v>44</v>
      </c>
      <c r="H45" t="s">
        <v>44</v>
      </c>
      <c r="I45">
        <v>29</v>
      </c>
      <c r="K45">
        <f t="shared" si="0"/>
        <v>79</v>
      </c>
      <c r="L45" t="str">
        <f>+VLOOKUP(B45,Scores!A:A,1,FALSE)</f>
        <v>Lucy Higgins</v>
      </c>
    </row>
    <row r="46" spans="1:12" x14ac:dyDescent="0.2">
      <c r="A46">
        <v>693</v>
      </c>
      <c r="B46" t="s">
        <v>61</v>
      </c>
      <c r="C46" t="s">
        <v>1070</v>
      </c>
      <c r="D46" s="73">
        <v>4.3854166666666666E-2</v>
      </c>
      <c r="E46" s="73">
        <v>4.3009259259259254E-2</v>
      </c>
      <c r="F46" t="s">
        <v>1032</v>
      </c>
      <c r="G46" s="73">
        <v>4.0925925925925928E-2</v>
      </c>
      <c r="H46">
        <v>51</v>
      </c>
      <c r="I46">
        <v>28</v>
      </c>
      <c r="K46">
        <f t="shared" si="0"/>
        <v>78</v>
      </c>
      <c r="L46" t="str">
        <f>+VLOOKUP(B46,Scores!A:A,1,FALSE)</f>
        <v>Niki Felton</v>
      </c>
    </row>
    <row r="47" spans="1:12" x14ac:dyDescent="0.2">
      <c r="A47">
        <v>696</v>
      </c>
      <c r="B47" t="s">
        <v>60</v>
      </c>
      <c r="C47" t="s">
        <v>1073</v>
      </c>
      <c r="D47" s="73">
        <v>4.3993055555555556E-2</v>
      </c>
      <c r="E47" s="73">
        <v>4.3599537037037034E-2</v>
      </c>
      <c r="F47" t="s">
        <v>1030</v>
      </c>
      <c r="G47" s="73">
        <v>3.6712962962962961E-2</v>
      </c>
      <c r="H47">
        <v>57</v>
      </c>
      <c r="I47">
        <v>27</v>
      </c>
      <c r="J47" t="s">
        <v>1035</v>
      </c>
      <c r="K47">
        <f t="shared" si="0"/>
        <v>77</v>
      </c>
      <c r="L47" t="str">
        <f>+VLOOKUP(B47,Scores!A:A,1,FALSE)</f>
        <v>Joan Barker</v>
      </c>
    </row>
    <row r="48" spans="1:12" x14ac:dyDescent="0.2">
      <c r="A48">
        <v>717</v>
      </c>
      <c r="B48" t="s">
        <v>58</v>
      </c>
      <c r="C48" t="s">
        <v>1070</v>
      </c>
      <c r="D48" s="73">
        <v>4.4907407407407403E-2</v>
      </c>
      <c r="E48" s="73">
        <v>4.4201388888888887E-2</v>
      </c>
      <c r="F48" t="s">
        <v>1033</v>
      </c>
      <c r="G48" s="73">
        <v>3.4328703703703702E-2</v>
      </c>
      <c r="H48">
        <v>61</v>
      </c>
      <c r="I48">
        <v>26</v>
      </c>
      <c r="K48">
        <f t="shared" si="0"/>
        <v>76</v>
      </c>
      <c r="L48" t="str">
        <f>+VLOOKUP(B48,Scores!A:A,1,FALSE)</f>
        <v>Angela Thorpe</v>
      </c>
    </row>
    <row r="49" spans="1:12" x14ac:dyDescent="0.2">
      <c r="A49">
        <v>750</v>
      </c>
      <c r="B49" t="s">
        <v>642</v>
      </c>
      <c r="C49" t="s">
        <v>1068</v>
      </c>
      <c r="D49" s="73">
        <v>4.6527777777777779E-2</v>
      </c>
      <c r="E49" s="73">
        <v>4.5775462962962969E-2</v>
      </c>
      <c r="F49" t="s">
        <v>1036</v>
      </c>
      <c r="G49" s="73">
        <v>3.9074074074074074E-2</v>
      </c>
      <c r="H49">
        <v>48</v>
      </c>
      <c r="I49">
        <v>29</v>
      </c>
      <c r="K49">
        <f t="shared" si="0"/>
        <v>79</v>
      </c>
      <c r="L49" t="str">
        <f>+VLOOKUP(B49,Scores!A:A,1,FALSE)</f>
        <v>Andrew Scott</v>
      </c>
    </row>
    <row r="50" spans="1:12" x14ac:dyDescent="0.2">
      <c r="A50">
        <v>763</v>
      </c>
      <c r="B50" t="s">
        <v>658</v>
      </c>
      <c r="C50" t="s">
        <v>1068</v>
      </c>
      <c r="D50" s="73">
        <v>4.7395833333333331E-2</v>
      </c>
      <c r="E50" s="73">
        <v>4.6655092592592595E-2</v>
      </c>
      <c r="F50" t="s">
        <v>1036</v>
      </c>
      <c r="G50" s="73">
        <v>4.0474537037037038E-2</v>
      </c>
      <c r="H50">
        <v>46</v>
      </c>
      <c r="I50">
        <v>28</v>
      </c>
      <c r="K50">
        <f t="shared" ref="K50:K52" si="1">+I50+50</f>
        <v>78</v>
      </c>
      <c r="L50" t="str">
        <f>+VLOOKUP(B50,Scores!A:A,1,FALSE)</f>
        <v>Andrew Pitts</v>
      </c>
    </row>
    <row r="51" spans="1:12" x14ac:dyDescent="0.2">
      <c r="A51">
        <v>805</v>
      </c>
      <c r="B51" t="s">
        <v>976</v>
      </c>
      <c r="C51" t="s">
        <v>656</v>
      </c>
      <c r="D51" s="73">
        <v>5.5370370370370368E-2</v>
      </c>
      <c r="E51" s="73">
        <v>5.4525462962962963E-2</v>
      </c>
      <c r="F51" t="s">
        <v>44</v>
      </c>
      <c r="G51" s="73" t="s">
        <v>44</v>
      </c>
      <c r="H51" t="s">
        <v>44</v>
      </c>
      <c r="I51">
        <v>25</v>
      </c>
      <c r="K51">
        <f t="shared" si="1"/>
        <v>75</v>
      </c>
      <c r="L51" t="str">
        <f>+VLOOKUP(B51,Scores!A:A,1,FALSE)</f>
        <v>Helen Manchester</v>
      </c>
    </row>
    <row r="52" spans="1:12" x14ac:dyDescent="0.2">
      <c r="A52">
        <v>806</v>
      </c>
      <c r="B52" t="s">
        <v>1051</v>
      </c>
      <c r="C52" t="s">
        <v>866</v>
      </c>
      <c r="D52" s="73">
        <v>5.5370370370370368E-2</v>
      </c>
      <c r="E52" s="73">
        <v>5.4537037037037044E-2</v>
      </c>
      <c r="F52" t="s">
        <v>44</v>
      </c>
      <c r="G52" t="s">
        <v>44</v>
      </c>
      <c r="H52" t="s">
        <v>44</v>
      </c>
      <c r="I52">
        <v>24</v>
      </c>
      <c r="J52" t="s">
        <v>1035</v>
      </c>
      <c r="K52">
        <f t="shared" si="1"/>
        <v>74</v>
      </c>
      <c r="L52" t="str">
        <f>+VLOOKUP(B52,Scores!A:A,1,FALSE)</f>
        <v>Lisa Herbert</v>
      </c>
    </row>
    <row r="53" spans="1:12" x14ac:dyDescent="0.2">
      <c r="D53" s="73"/>
      <c r="E53" s="73"/>
    </row>
  </sheetData>
  <autoFilter ref="A1:L53" xr:uid="{5FF541F3-7E45-4315-A4DC-C934A4FD80B4}">
    <sortState xmlns:xlrd2="http://schemas.microsoft.com/office/spreadsheetml/2017/richdata2" ref="A10:L51">
      <sortCondition ref="A25"/>
    </sortState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L51"/>
  <sheetViews>
    <sheetView workbookViewId="0">
      <selection activeCell="B13" sqref="B13:B46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8.1640625" bestFit="1" customWidth="1"/>
    <col min="6" max="6" width="10" customWidth="1"/>
    <col min="7" max="7" width="8.5" bestFit="1" customWidth="1"/>
    <col min="8" max="9" width="7.83203125" bestFit="1" customWidth="1"/>
    <col min="10" max="10" width="9" bestFit="1" customWidth="1"/>
    <col min="11" max="11" width="10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hidden="1" x14ac:dyDescent="0.2">
      <c r="A2">
        <v>1</v>
      </c>
      <c r="B2" t="s">
        <v>854</v>
      </c>
      <c r="C2" t="s">
        <v>870</v>
      </c>
      <c r="D2" s="73">
        <v>2.2754629629629628E-2</v>
      </c>
      <c r="E2" s="73">
        <v>2.2754629629629628E-2</v>
      </c>
      <c r="F2" t="s">
        <v>1040</v>
      </c>
      <c r="G2" s="73">
        <v>2.2731481481481481E-2</v>
      </c>
      <c r="H2">
        <v>82</v>
      </c>
      <c r="I2">
        <v>50</v>
      </c>
      <c r="J2" t="s">
        <v>1211</v>
      </c>
      <c r="K2">
        <f>+I2+50</f>
        <v>100</v>
      </c>
      <c r="L2" t="str">
        <f>+VLOOKUP(B2,Scores!A:A,1,FALSE)</f>
        <v>Neil Kevern</v>
      </c>
    </row>
    <row r="3" spans="1:12" hidden="1" x14ac:dyDescent="0.2">
      <c r="A3">
        <v>9</v>
      </c>
      <c r="B3" t="s">
        <v>661</v>
      </c>
      <c r="C3" t="s">
        <v>1067</v>
      </c>
      <c r="D3" s="73">
        <v>2.4930555555555553E-2</v>
      </c>
      <c r="E3" s="73">
        <v>2.4918981481481483E-2</v>
      </c>
      <c r="F3" t="s">
        <v>1191</v>
      </c>
      <c r="G3" s="73">
        <v>2.3379629629629629E-2</v>
      </c>
      <c r="H3">
        <v>80</v>
      </c>
      <c r="I3">
        <v>49</v>
      </c>
      <c r="K3">
        <f t="shared" ref="K3:K51" si="0">+I3+50</f>
        <v>99</v>
      </c>
      <c r="L3" t="str">
        <f>+VLOOKUP(B3,Scores!A:A,1,FALSE)</f>
        <v>John Burnett</v>
      </c>
    </row>
    <row r="4" spans="1:12" hidden="1" x14ac:dyDescent="0.2">
      <c r="A4">
        <v>19</v>
      </c>
      <c r="B4" t="s">
        <v>632</v>
      </c>
      <c r="C4" t="s">
        <v>1067</v>
      </c>
      <c r="D4" s="73">
        <v>2.5439814814814814E-2</v>
      </c>
      <c r="E4" s="73">
        <v>2.5416666666666667E-2</v>
      </c>
      <c r="F4" t="s">
        <v>1039</v>
      </c>
      <c r="G4" s="73">
        <v>2.3842592592592596E-2</v>
      </c>
      <c r="H4">
        <v>78</v>
      </c>
      <c r="I4">
        <v>48</v>
      </c>
      <c r="K4">
        <f t="shared" si="0"/>
        <v>98</v>
      </c>
      <c r="L4" t="str">
        <f>+VLOOKUP(B4,Scores!A:A,1,FALSE)</f>
        <v>Paul Herbert</v>
      </c>
    </row>
    <row r="5" spans="1:12" hidden="1" x14ac:dyDescent="0.2">
      <c r="A5">
        <v>21</v>
      </c>
      <c r="B5" t="s">
        <v>1190</v>
      </c>
      <c r="C5" t="s">
        <v>1067</v>
      </c>
      <c r="D5" s="73">
        <v>2.5706018518518517E-2</v>
      </c>
      <c r="E5" s="73">
        <v>2.568287037037037E-2</v>
      </c>
      <c r="F5" t="s">
        <v>44</v>
      </c>
      <c r="G5" t="s">
        <v>44</v>
      </c>
      <c r="H5" t="s">
        <v>44</v>
      </c>
      <c r="I5">
        <v>47</v>
      </c>
      <c r="K5">
        <f t="shared" si="0"/>
        <v>97</v>
      </c>
      <c r="L5" t="str">
        <f>+VLOOKUP(B5,Scores!A:A,1,FALSE)</f>
        <v>Ian Gosling</v>
      </c>
    </row>
    <row r="6" spans="1:12" hidden="1" x14ac:dyDescent="0.2">
      <c r="A6">
        <v>24</v>
      </c>
      <c r="B6" t="s">
        <v>855</v>
      </c>
      <c r="C6" t="s">
        <v>1067</v>
      </c>
      <c r="D6" s="73">
        <v>2.614583333333333E-2</v>
      </c>
      <c r="E6" s="73">
        <v>2.6122685185185183E-2</v>
      </c>
      <c r="F6" t="s">
        <v>1039</v>
      </c>
      <c r="G6" s="73">
        <v>2.4131944444444445E-2</v>
      </c>
      <c r="H6">
        <v>77</v>
      </c>
      <c r="I6">
        <v>46</v>
      </c>
      <c r="K6">
        <f t="shared" si="0"/>
        <v>96</v>
      </c>
      <c r="L6" t="str">
        <f>+VLOOKUP(B6,Scores!A:A,1,FALSE)</f>
        <v>Dave Perrett</v>
      </c>
    </row>
    <row r="7" spans="1:12" hidden="1" x14ac:dyDescent="0.2">
      <c r="A7">
        <v>36</v>
      </c>
      <c r="B7" t="s">
        <v>39</v>
      </c>
      <c r="C7" t="s">
        <v>1068</v>
      </c>
      <c r="D7" s="73">
        <v>2.7037037037037037E-2</v>
      </c>
      <c r="E7" s="73">
        <v>2.7013888888888889E-2</v>
      </c>
      <c r="F7" t="s">
        <v>1040</v>
      </c>
      <c r="G7" s="73">
        <v>2.2673611111111113E-2</v>
      </c>
      <c r="H7">
        <v>82</v>
      </c>
      <c r="I7">
        <v>45</v>
      </c>
      <c r="K7">
        <f t="shared" si="0"/>
        <v>95</v>
      </c>
      <c r="L7" t="str">
        <f>+VLOOKUP(B7,Scores!A:A,1,FALSE)</f>
        <v>Terry Dowling</v>
      </c>
    </row>
    <row r="8" spans="1:12" hidden="1" x14ac:dyDescent="0.2">
      <c r="A8">
        <v>45</v>
      </c>
      <c r="B8" t="s">
        <v>38</v>
      </c>
      <c r="C8" t="s">
        <v>870</v>
      </c>
      <c r="D8" s="73">
        <v>2.7384259259259257E-2</v>
      </c>
      <c r="E8" s="73">
        <v>2.732638888888889E-2</v>
      </c>
      <c r="F8" t="s">
        <v>1029</v>
      </c>
      <c r="G8" s="73">
        <v>2.6215277777777778E-2</v>
      </c>
      <c r="H8">
        <v>71</v>
      </c>
      <c r="I8">
        <v>44</v>
      </c>
      <c r="K8">
        <f t="shared" si="0"/>
        <v>94</v>
      </c>
      <c r="L8" t="str">
        <f>+VLOOKUP(B8,Scores!A:A,1,FALSE)</f>
        <v>David De Jong</v>
      </c>
    </row>
    <row r="9" spans="1:12" hidden="1" x14ac:dyDescent="0.2">
      <c r="A9">
        <v>54</v>
      </c>
      <c r="B9" t="s">
        <v>1192</v>
      </c>
      <c r="C9" t="s">
        <v>656</v>
      </c>
      <c r="D9" s="73">
        <v>2.7673611111111111E-2</v>
      </c>
      <c r="E9" s="73">
        <v>2.763888888888889E-2</v>
      </c>
      <c r="F9" t="s">
        <v>44</v>
      </c>
      <c r="G9" t="s">
        <v>44</v>
      </c>
      <c r="H9" t="s">
        <v>44</v>
      </c>
      <c r="I9">
        <v>50</v>
      </c>
      <c r="J9" t="s">
        <v>1212</v>
      </c>
      <c r="K9">
        <f t="shared" si="0"/>
        <v>100</v>
      </c>
      <c r="L9" t="str">
        <f>+VLOOKUP(B9,Scores!A:A,1,FALSE)</f>
        <v>Ellie Gosling</v>
      </c>
    </row>
    <row r="10" spans="1:12" hidden="1" x14ac:dyDescent="0.2">
      <c r="A10">
        <v>60</v>
      </c>
      <c r="B10" t="s">
        <v>1072</v>
      </c>
      <c r="C10" t="s">
        <v>870</v>
      </c>
      <c r="D10" s="73">
        <v>2.7893518518518515E-2</v>
      </c>
      <c r="E10" s="73">
        <v>2.7835648148148151E-2</v>
      </c>
      <c r="F10" t="s">
        <v>44</v>
      </c>
      <c r="G10" t="s">
        <v>44</v>
      </c>
      <c r="H10" t="s">
        <v>44</v>
      </c>
      <c r="I10">
        <v>43</v>
      </c>
      <c r="K10">
        <f t="shared" si="0"/>
        <v>93</v>
      </c>
      <c r="L10" t="str">
        <f>+VLOOKUP(B10,Scores!A:A,1,FALSE)</f>
        <v>Thomas Knight</v>
      </c>
    </row>
    <row r="11" spans="1:12" hidden="1" x14ac:dyDescent="0.2">
      <c r="A11">
        <v>69</v>
      </c>
      <c r="B11" t="s">
        <v>634</v>
      </c>
      <c r="C11" t="s">
        <v>1067</v>
      </c>
      <c r="D11" s="73">
        <v>2.8113425925925927E-2</v>
      </c>
      <c r="E11" s="73">
        <v>2.8078703703703703E-2</v>
      </c>
      <c r="F11" t="s">
        <v>1028</v>
      </c>
      <c r="G11" s="73">
        <v>2.5543981481481483E-2</v>
      </c>
      <c r="H11">
        <v>73</v>
      </c>
      <c r="I11">
        <v>42</v>
      </c>
      <c r="K11">
        <f t="shared" si="0"/>
        <v>92</v>
      </c>
      <c r="L11" t="str">
        <f>+VLOOKUP(B11,Scores!A:A,1,FALSE)</f>
        <v>Scott Marlin</v>
      </c>
    </row>
    <row r="12" spans="1:12" hidden="1" x14ac:dyDescent="0.2">
      <c r="A12">
        <v>113</v>
      </c>
      <c r="B12" t="s">
        <v>1058</v>
      </c>
      <c r="C12" t="s">
        <v>870</v>
      </c>
      <c r="D12" s="73">
        <v>3.0347222222222223E-2</v>
      </c>
      <c r="E12" s="73">
        <v>3.019675925925926E-2</v>
      </c>
      <c r="F12" t="s">
        <v>1030</v>
      </c>
      <c r="G12" s="73">
        <v>2.9560185185185189E-2</v>
      </c>
      <c r="H12">
        <v>63</v>
      </c>
      <c r="I12">
        <v>41</v>
      </c>
      <c r="K12">
        <f t="shared" si="0"/>
        <v>91</v>
      </c>
      <c r="L12" t="str">
        <f>+VLOOKUP(B12,Scores!A:A,1,FALSE)</f>
        <v>Tyler Harman</v>
      </c>
    </row>
    <row r="13" spans="1:12" x14ac:dyDescent="0.2">
      <c r="A13">
        <v>126</v>
      </c>
      <c r="B13" t="s">
        <v>1213</v>
      </c>
      <c r="C13" t="s">
        <v>1067</v>
      </c>
      <c r="D13" s="73">
        <v>3.0833333333333334E-2</v>
      </c>
      <c r="E13" s="73">
        <v>3.037037037037037E-2</v>
      </c>
      <c r="F13" t="s">
        <v>44</v>
      </c>
      <c r="G13" t="s">
        <v>44</v>
      </c>
      <c r="H13" t="s">
        <v>44</v>
      </c>
      <c r="I13">
        <v>40</v>
      </c>
      <c r="K13">
        <f t="shared" si="0"/>
        <v>90</v>
      </c>
      <c r="L13" t="str">
        <f>+VLOOKUP(B13,Scores!A:A,1,FALSE)</f>
        <v>Jeff Sharpe</v>
      </c>
    </row>
    <row r="14" spans="1:12" x14ac:dyDescent="0.2">
      <c r="A14">
        <v>130</v>
      </c>
      <c r="B14" t="s">
        <v>1214</v>
      </c>
      <c r="C14" t="s">
        <v>1067</v>
      </c>
      <c r="D14" s="73">
        <v>3.0925925925925926E-2</v>
      </c>
      <c r="E14" s="73">
        <v>3.0868055555555555E-2</v>
      </c>
      <c r="F14" t="s">
        <v>1033</v>
      </c>
      <c r="G14" s="73">
        <v>2.8958333333333336E-2</v>
      </c>
      <c r="H14">
        <v>64</v>
      </c>
      <c r="I14">
        <v>38</v>
      </c>
      <c r="K14">
        <f t="shared" si="0"/>
        <v>88</v>
      </c>
      <c r="L14" t="str">
        <f>+VLOOKUP(B14,Scores!A:A,1,FALSE)</f>
        <v>Mark George</v>
      </c>
    </row>
    <row r="15" spans="1:12" x14ac:dyDescent="0.2">
      <c r="A15">
        <v>133</v>
      </c>
      <c r="B15" t="s">
        <v>1215</v>
      </c>
      <c r="C15" t="s">
        <v>1068</v>
      </c>
      <c r="D15" s="73">
        <v>3.0995370370370371E-2</v>
      </c>
      <c r="E15" s="73">
        <v>3.0810185185185187E-2</v>
      </c>
      <c r="F15" t="s">
        <v>1028</v>
      </c>
      <c r="G15" s="73">
        <v>2.4999999999999998E-2</v>
      </c>
      <c r="H15">
        <v>75</v>
      </c>
      <c r="I15">
        <v>39</v>
      </c>
      <c r="K15">
        <f t="shared" si="0"/>
        <v>89</v>
      </c>
      <c r="L15" t="str">
        <f>+VLOOKUP(B15,Scores!A:A,1,FALSE)</f>
        <v>Alastair Ritchie</v>
      </c>
    </row>
    <row r="16" spans="1:12" x14ac:dyDescent="0.2">
      <c r="A16">
        <v>157</v>
      </c>
      <c r="B16" t="s">
        <v>1216</v>
      </c>
      <c r="C16" t="s">
        <v>1068</v>
      </c>
      <c r="D16" s="73">
        <v>3.1516203703703706E-2</v>
      </c>
      <c r="E16" s="73">
        <v>3.1365740740740743E-2</v>
      </c>
      <c r="F16" t="s">
        <v>44</v>
      </c>
      <c r="G16" t="s">
        <v>44</v>
      </c>
      <c r="H16" t="s">
        <v>44</v>
      </c>
      <c r="I16">
        <v>37</v>
      </c>
      <c r="K16">
        <f t="shared" si="0"/>
        <v>87</v>
      </c>
      <c r="L16" t="str">
        <f>+VLOOKUP(B16,Scores!A:A,1,FALSE)</f>
        <v>Julian Fairley</v>
      </c>
    </row>
    <row r="17" spans="1:12" hidden="1" x14ac:dyDescent="0.2">
      <c r="A17">
        <v>190</v>
      </c>
      <c r="B17" t="s">
        <v>897</v>
      </c>
      <c r="C17" t="s">
        <v>1068</v>
      </c>
      <c r="D17" s="73">
        <v>3.2407407407407406E-2</v>
      </c>
      <c r="E17" s="73">
        <v>3.2071759259259258E-2</v>
      </c>
      <c r="F17" t="s">
        <v>1029</v>
      </c>
      <c r="G17" s="73">
        <v>2.6469907407407411E-2</v>
      </c>
      <c r="H17">
        <v>70</v>
      </c>
      <c r="I17">
        <v>36</v>
      </c>
      <c r="K17">
        <f t="shared" si="0"/>
        <v>86</v>
      </c>
      <c r="L17" t="str">
        <f>+VLOOKUP(B17,Scores!A:A,1,FALSE)</f>
        <v>Phil Rayner</v>
      </c>
    </row>
    <row r="18" spans="1:12" x14ac:dyDescent="0.2">
      <c r="A18">
        <v>193</v>
      </c>
      <c r="B18" t="s">
        <v>1217</v>
      </c>
      <c r="C18" t="s">
        <v>1068</v>
      </c>
      <c r="D18" s="73">
        <v>3.246527777777778E-2</v>
      </c>
      <c r="E18" s="73">
        <v>3.2175925925925927E-2</v>
      </c>
      <c r="F18" t="s">
        <v>44</v>
      </c>
      <c r="G18" t="s">
        <v>44</v>
      </c>
      <c r="H18" t="s">
        <v>44</v>
      </c>
      <c r="I18">
        <v>35</v>
      </c>
      <c r="K18">
        <f t="shared" si="0"/>
        <v>85</v>
      </c>
      <c r="L18" t="str">
        <f>+VLOOKUP(B18,Scores!A:A,1,FALSE)</f>
        <v>Simon Phillips</v>
      </c>
    </row>
    <row r="19" spans="1:12" hidden="1" x14ac:dyDescent="0.2">
      <c r="A19">
        <v>231</v>
      </c>
      <c r="B19" t="s">
        <v>820</v>
      </c>
      <c r="C19" t="s">
        <v>870</v>
      </c>
      <c r="D19" s="73">
        <v>3.3402777777777774E-2</v>
      </c>
      <c r="E19" s="73">
        <v>3.3171296296296296E-2</v>
      </c>
      <c r="F19" t="s">
        <v>44</v>
      </c>
      <c r="G19" t="s">
        <v>44</v>
      </c>
      <c r="H19" t="s">
        <v>44</v>
      </c>
      <c r="I19">
        <v>34</v>
      </c>
      <c r="K19">
        <f t="shared" si="0"/>
        <v>84</v>
      </c>
      <c r="L19" t="str">
        <f>+VLOOKUP(B19,Scores!A:A,1,FALSE)</f>
        <v>Richard Jerome</v>
      </c>
    </row>
    <row r="20" spans="1:12" x14ac:dyDescent="0.2">
      <c r="A20">
        <v>232</v>
      </c>
      <c r="B20" t="s">
        <v>1218</v>
      </c>
      <c r="C20" t="s">
        <v>1219</v>
      </c>
      <c r="D20" s="73">
        <v>3.3402777777777774E-2</v>
      </c>
      <c r="E20" s="73">
        <v>3.2962962962962965E-2</v>
      </c>
      <c r="F20" t="s">
        <v>44</v>
      </c>
      <c r="G20" t="s">
        <v>44</v>
      </c>
      <c r="H20" t="s">
        <v>44</v>
      </c>
      <c r="I20">
        <v>49</v>
      </c>
      <c r="K20">
        <f t="shared" si="0"/>
        <v>99</v>
      </c>
      <c r="L20" t="str">
        <f>+VLOOKUP(B20,Scores!A:A,1,FALSE)</f>
        <v>Kate Parry-Jones</v>
      </c>
    </row>
    <row r="21" spans="1:12" hidden="1" x14ac:dyDescent="0.2">
      <c r="A21">
        <v>242</v>
      </c>
      <c r="B21" t="s">
        <v>641</v>
      </c>
      <c r="C21" t="s">
        <v>1068</v>
      </c>
      <c r="D21" s="73">
        <v>3.3703703703703701E-2</v>
      </c>
      <c r="E21" s="73">
        <v>3.3449074074074069E-2</v>
      </c>
      <c r="F21" t="s">
        <v>1033</v>
      </c>
      <c r="G21" s="73">
        <v>2.8310185185185185E-2</v>
      </c>
      <c r="H21">
        <v>66</v>
      </c>
      <c r="I21">
        <v>31</v>
      </c>
      <c r="K21">
        <f t="shared" si="0"/>
        <v>81</v>
      </c>
      <c r="L21" t="str">
        <f>+VLOOKUP(B21,Scores!A:A,1,FALSE)</f>
        <v>Stephen Harman</v>
      </c>
    </row>
    <row r="22" spans="1:12" x14ac:dyDescent="0.2">
      <c r="A22">
        <v>246</v>
      </c>
      <c r="B22" t="s">
        <v>1220</v>
      </c>
      <c r="C22" t="s">
        <v>1067</v>
      </c>
      <c r="D22" s="73">
        <v>3.3784722222222223E-2</v>
      </c>
      <c r="E22" s="73">
        <v>3.3333333333333333E-2</v>
      </c>
      <c r="F22" t="s">
        <v>1030</v>
      </c>
      <c r="G22" s="73">
        <v>2.9629629629629627E-2</v>
      </c>
      <c r="H22">
        <v>63</v>
      </c>
      <c r="I22">
        <v>33</v>
      </c>
      <c r="K22">
        <f t="shared" si="0"/>
        <v>83</v>
      </c>
      <c r="L22" t="str">
        <f>+VLOOKUP(B22,Scores!A:A,1,FALSE)</f>
        <v>Mark Croll</v>
      </c>
    </row>
    <row r="23" spans="1:12" x14ac:dyDescent="0.2">
      <c r="A23">
        <v>264</v>
      </c>
      <c r="B23" t="s">
        <v>1221</v>
      </c>
      <c r="C23" t="s">
        <v>1067</v>
      </c>
      <c r="D23" s="73">
        <v>3.4131944444444444E-2</v>
      </c>
      <c r="E23" s="73">
        <v>3.3842592592592598E-2</v>
      </c>
      <c r="F23" t="s">
        <v>44</v>
      </c>
      <c r="G23" t="s">
        <v>44</v>
      </c>
      <c r="H23" t="s">
        <v>44</v>
      </c>
      <c r="I23">
        <v>30</v>
      </c>
      <c r="K23">
        <f t="shared" si="0"/>
        <v>80</v>
      </c>
      <c r="L23" t="str">
        <f>+VLOOKUP(B23,Scores!A:A,1,FALSE)</f>
        <v>Stephen Dowling</v>
      </c>
    </row>
    <row r="24" spans="1:12" hidden="1" x14ac:dyDescent="0.2">
      <c r="A24">
        <v>278</v>
      </c>
      <c r="B24" t="s">
        <v>898</v>
      </c>
      <c r="C24" t="s">
        <v>1222</v>
      </c>
      <c r="D24" s="73">
        <v>3.4513888888888893E-2</v>
      </c>
      <c r="E24" s="73">
        <v>3.4212962962962966E-2</v>
      </c>
      <c r="F24" t="s">
        <v>1027</v>
      </c>
      <c r="G24" s="73">
        <v>3.229166666666667E-2</v>
      </c>
      <c r="H24">
        <v>65</v>
      </c>
      <c r="I24">
        <v>48</v>
      </c>
      <c r="K24">
        <f t="shared" si="0"/>
        <v>98</v>
      </c>
      <c r="L24" t="str">
        <f>+VLOOKUP(B24,Scores!A:A,1,FALSE)</f>
        <v>Alexandra Perrett</v>
      </c>
    </row>
    <row r="25" spans="1:12" hidden="1" x14ac:dyDescent="0.2">
      <c r="A25">
        <v>288</v>
      </c>
      <c r="B25" t="s">
        <v>856</v>
      </c>
      <c r="C25" t="s">
        <v>870</v>
      </c>
      <c r="D25" s="73">
        <v>3.4780092592592592E-2</v>
      </c>
      <c r="E25" s="73">
        <v>3.3368055555555554E-2</v>
      </c>
      <c r="F25" t="s">
        <v>44</v>
      </c>
      <c r="G25" t="s">
        <v>44</v>
      </c>
      <c r="H25" t="s">
        <v>44</v>
      </c>
      <c r="I25">
        <v>32</v>
      </c>
      <c r="K25">
        <f t="shared" si="0"/>
        <v>82</v>
      </c>
      <c r="L25" t="str">
        <f>+VLOOKUP(B25,Scores!A:A,1,FALSE)</f>
        <v>Matthew Gardner</v>
      </c>
    </row>
    <row r="26" spans="1:12" hidden="1" x14ac:dyDescent="0.2">
      <c r="A26">
        <v>350</v>
      </c>
      <c r="B26" t="s">
        <v>638</v>
      </c>
      <c r="C26" t="s">
        <v>1222</v>
      </c>
      <c r="D26" s="73">
        <v>3.5972222222222218E-2</v>
      </c>
      <c r="E26" s="73">
        <v>3.5474537037037041E-2</v>
      </c>
      <c r="F26" t="s">
        <v>1033</v>
      </c>
      <c r="G26" s="73">
        <v>3.4247685185185187E-2</v>
      </c>
      <c r="H26">
        <v>62</v>
      </c>
      <c r="I26">
        <v>47</v>
      </c>
      <c r="K26">
        <f t="shared" si="0"/>
        <v>97</v>
      </c>
      <c r="L26" t="str">
        <f>+VLOOKUP(B26,Scores!A:A,1,FALSE)</f>
        <v>Karen Seaby</v>
      </c>
    </row>
    <row r="27" spans="1:12" hidden="1" x14ac:dyDescent="0.2">
      <c r="A27">
        <v>387</v>
      </c>
      <c r="B27" t="s">
        <v>1101</v>
      </c>
      <c r="C27" t="s">
        <v>656</v>
      </c>
      <c r="D27" s="73">
        <v>3.6851851851851851E-2</v>
      </c>
      <c r="E27" s="73">
        <v>3.5902777777777777E-2</v>
      </c>
      <c r="F27" t="s">
        <v>44</v>
      </c>
      <c r="G27" t="s">
        <v>44</v>
      </c>
      <c r="H27" t="s">
        <v>44</v>
      </c>
      <c r="I27">
        <v>46</v>
      </c>
      <c r="K27">
        <f t="shared" si="0"/>
        <v>96</v>
      </c>
      <c r="L27" t="str">
        <f>+VLOOKUP(B27,Scores!A:A,1,FALSE)</f>
        <v>fiona Mitchell</v>
      </c>
    </row>
    <row r="28" spans="1:12" hidden="1" x14ac:dyDescent="0.2">
      <c r="A28">
        <v>388</v>
      </c>
      <c r="B28" t="s">
        <v>43</v>
      </c>
      <c r="C28" t="s">
        <v>1067</v>
      </c>
      <c r="D28" s="73">
        <v>3.6886574074074079E-2</v>
      </c>
      <c r="E28" s="73">
        <v>3.6249999999999998E-2</v>
      </c>
      <c r="F28" t="s">
        <v>1032</v>
      </c>
      <c r="G28" s="73">
        <v>3.349537037037037E-2</v>
      </c>
      <c r="H28">
        <v>56</v>
      </c>
      <c r="I28">
        <v>29</v>
      </c>
      <c r="K28">
        <f t="shared" si="0"/>
        <v>79</v>
      </c>
      <c r="L28" t="str">
        <f>+VLOOKUP(B28,Scores!A:A,1,FALSE)</f>
        <v>Ian Cox</v>
      </c>
    </row>
    <row r="29" spans="1:12" x14ac:dyDescent="0.2">
      <c r="A29">
        <v>389</v>
      </c>
      <c r="B29" t="s">
        <v>1223</v>
      </c>
      <c r="C29" t="s">
        <v>1222</v>
      </c>
      <c r="D29" s="73">
        <v>3.6898148148148145E-2</v>
      </c>
      <c r="E29" s="73">
        <v>3.6377314814814814E-2</v>
      </c>
      <c r="F29" t="s">
        <v>1033</v>
      </c>
      <c r="G29" s="73">
        <v>3.4328703703703702E-2</v>
      </c>
      <c r="H29">
        <v>61</v>
      </c>
      <c r="I29">
        <v>45</v>
      </c>
      <c r="K29">
        <f t="shared" si="0"/>
        <v>95</v>
      </c>
      <c r="L29" t="str">
        <f>+VLOOKUP(B29,Scores!A:A,1,FALSE)</f>
        <v>Emma Inman</v>
      </c>
    </row>
    <row r="30" spans="1:12" hidden="1" x14ac:dyDescent="0.2">
      <c r="A30">
        <v>409</v>
      </c>
      <c r="B30" t="s">
        <v>1069</v>
      </c>
      <c r="C30" t="s">
        <v>1219</v>
      </c>
      <c r="D30" s="73">
        <v>3.7326388888888888E-2</v>
      </c>
      <c r="E30" s="73">
        <v>3.681712962962963E-2</v>
      </c>
      <c r="F30" t="s">
        <v>1027</v>
      </c>
      <c r="G30" s="73">
        <v>3.3761574074074076E-2</v>
      </c>
      <c r="H30">
        <v>62</v>
      </c>
      <c r="I30">
        <v>44</v>
      </c>
      <c r="K30">
        <f t="shared" si="0"/>
        <v>94</v>
      </c>
      <c r="L30" t="str">
        <f>+VLOOKUP(B30,Scores!A:A,1,FALSE)</f>
        <v>Jenni Jones</v>
      </c>
    </row>
    <row r="31" spans="1:12" hidden="1" x14ac:dyDescent="0.2">
      <c r="A31">
        <v>424</v>
      </c>
      <c r="B31" t="s">
        <v>52</v>
      </c>
      <c r="C31" t="s">
        <v>1067</v>
      </c>
      <c r="D31" s="73">
        <v>3.7499999999999999E-2</v>
      </c>
      <c r="E31" s="73">
        <v>3.7245370370370366E-2</v>
      </c>
      <c r="F31" t="s">
        <v>1032</v>
      </c>
      <c r="G31" s="73">
        <v>3.3101851851851848E-2</v>
      </c>
      <c r="H31">
        <v>56</v>
      </c>
      <c r="I31">
        <v>27</v>
      </c>
      <c r="K31">
        <f t="shared" si="0"/>
        <v>77</v>
      </c>
      <c r="L31" t="str">
        <f>+VLOOKUP(B31,Scores!A:A,1,FALSE)</f>
        <v>Gary Gibbons</v>
      </c>
    </row>
    <row r="32" spans="1:12" hidden="1" x14ac:dyDescent="0.2">
      <c r="A32">
        <v>434</v>
      </c>
      <c r="B32" t="s">
        <v>893</v>
      </c>
      <c r="C32" t="s">
        <v>1068</v>
      </c>
      <c r="D32" s="73">
        <v>3.770833333333333E-2</v>
      </c>
      <c r="E32" s="73">
        <v>3.7037037037037042E-2</v>
      </c>
      <c r="F32" t="s">
        <v>44</v>
      </c>
      <c r="G32" t="s">
        <v>44</v>
      </c>
      <c r="H32" t="s">
        <v>44</v>
      </c>
      <c r="I32">
        <v>28</v>
      </c>
      <c r="K32">
        <f t="shared" si="0"/>
        <v>78</v>
      </c>
      <c r="L32" t="str">
        <f>+VLOOKUP(B32,Scores!A:A,1,FALSE)</f>
        <v>Paul Emery</v>
      </c>
    </row>
    <row r="33" spans="1:12" x14ac:dyDescent="0.2">
      <c r="A33">
        <v>450</v>
      </c>
      <c r="B33" t="s">
        <v>1224</v>
      </c>
      <c r="C33" t="s">
        <v>1222</v>
      </c>
      <c r="D33" s="73">
        <v>3.8275462962962963E-2</v>
      </c>
      <c r="E33" s="73">
        <v>3.6874999999999998E-2</v>
      </c>
      <c r="F33" t="s">
        <v>44</v>
      </c>
      <c r="G33" t="s">
        <v>44</v>
      </c>
      <c r="H33" t="s">
        <v>44</v>
      </c>
      <c r="I33">
        <v>43</v>
      </c>
      <c r="K33">
        <f t="shared" si="0"/>
        <v>93</v>
      </c>
      <c r="L33" t="str">
        <f>+VLOOKUP(B33,Scores!A:A,1,FALSE)</f>
        <v>Nicky Shaw</v>
      </c>
    </row>
    <row r="34" spans="1:12" hidden="1" x14ac:dyDescent="0.2">
      <c r="A34">
        <v>453</v>
      </c>
      <c r="B34" t="s">
        <v>650</v>
      </c>
      <c r="C34" t="s">
        <v>1068</v>
      </c>
      <c r="D34" s="73">
        <v>3.8321759259259257E-2</v>
      </c>
      <c r="E34" s="73">
        <v>3.7268518518518513E-2</v>
      </c>
      <c r="F34" t="s">
        <v>1031</v>
      </c>
      <c r="G34" s="73">
        <v>3.2337962962962964E-2</v>
      </c>
      <c r="H34">
        <v>58</v>
      </c>
      <c r="I34">
        <v>26</v>
      </c>
      <c r="K34">
        <f t="shared" si="0"/>
        <v>76</v>
      </c>
      <c r="L34" t="str">
        <f>+VLOOKUP(B34,Scores!A:A,1,FALSE)</f>
        <v>Sean Jones</v>
      </c>
    </row>
    <row r="35" spans="1:12" x14ac:dyDescent="0.2">
      <c r="A35">
        <v>499</v>
      </c>
      <c r="B35" t="s">
        <v>1225</v>
      </c>
      <c r="C35" t="s">
        <v>1067</v>
      </c>
      <c r="D35" s="73">
        <v>3.9375E-2</v>
      </c>
      <c r="E35" s="73">
        <v>3.8252314814814815E-2</v>
      </c>
      <c r="F35" t="s">
        <v>44</v>
      </c>
      <c r="G35" t="s">
        <v>44</v>
      </c>
      <c r="H35" t="s">
        <v>44</v>
      </c>
      <c r="I35">
        <v>25</v>
      </c>
      <c r="K35">
        <f t="shared" si="0"/>
        <v>75</v>
      </c>
      <c r="L35" t="str">
        <f>+VLOOKUP(B35,Scores!A:A,1,FALSE)</f>
        <v>Michael Williams</v>
      </c>
    </row>
    <row r="36" spans="1:12" x14ac:dyDescent="0.2">
      <c r="A36">
        <v>503</v>
      </c>
      <c r="B36" t="s">
        <v>1226</v>
      </c>
      <c r="C36" t="s">
        <v>1068</v>
      </c>
      <c r="D36" s="73">
        <v>3.9490740740740743E-2</v>
      </c>
      <c r="E36" s="73">
        <v>3.9004629629629632E-2</v>
      </c>
      <c r="F36" t="s">
        <v>44</v>
      </c>
      <c r="G36" t="s">
        <v>44</v>
      </c>
      <c r="H36" t="s">
        <v>44</v>
      </c>
      <c r="I36">
        <v>23</v>
      </c>
      <c r="K36">
        <f t="shared" si="0"/>
        <v>73</v>
      </c>
      <c r="L36" t="str">
        <f>+VLOOKUP(B36,Scores!A:A,1,FALSE)</f>
        <v>Jack Lewis</v>
      </c>
    </row>
    <row r="37" spans="1:12" hidden="1" x14ac:dyDescent="0.2">
      <c r="A37">
        <v>506</v>
      </c>
      <c r="B37" t="s">
        <v>57</v>
      </c>
      <c r="C37" t="s">
        <v>1067</v>
      </c>
      <c r="D37" s="73">
        <v>3.965277777777778E-2</v>
      </c>
      <c r="E37" s="73">
        <v>3.8645833333333331E-2</v>
      </c>
      <c r="F37" t="s">
        <v>1032</v>
      </c>
      <c r="G37" s="73">
        <v>3.380787037037037E-2</v>
      </c>
      <c r="H37">
        <v>55</v>
      </c>
      <c r="I37">
        <v>24</v>
      </c>
      <c r="K37">
        <f t="shared" si="0"/>
        <v>74</v>
      </c>
      <c r="L37" t="str">
        <f>+VLOOKUP(B37,Scores!A:A,1,FALSE)</f>
        <v>Robin Briscoe</v>
      </c>
    </row>
    <row r="38" spans="1:12" hidden="1" x14ac:dyDescent="0.2">
      <c r="A38">
        <v>575</v>
      </c>
      <c r="B38" t="s">
        <v>1197</v>
      </c>
      <c r="C38" t="s">
        <v>1067</v>
      </c>
      <c r="D38" s="73">
        <v>4.1226851851851855E-2</v>
      </c>
      <c r="E38" s="73">
        <v>4.0219907407407406E-2</v>
      </c>
      <c r="F38" t="s">
        <v>1036</v>
      </c>
      <c r="G38" s="73">
        <v>3.6307870370370372E-2</v>
      </c>
      <c r="H38">
        <v>51</v>
      </c>
      <c r="I38">
        <v>22</v>
      </c>
      <c r="J38" t="s">
        <v>1035</v>
      </c>
      <c r="K38">
        <f t="shared" si="0"/>
        <v>72</v>
      </c>
      <c r="L38" t="str">
        <f>+VLOOKUP(B38,Scores!A:A,1,FALSE)</f>
        <v>Michael Bennett</v>
      </c>
    </row>
    <row r="39" spans="1:12" hidden="1" x14ac:dyDescent="0.2">
      <c r="A39">
        <v>576</v>
      </c>
      <c r="B39" t="s">
        <v>652</v>
      </c>
      <c r="C39" t="s">
        <v>1227</v>
      </c>
      <c r="D39" s="73">
        <v>4.1238425925925921E-2</v>
      </c>
      <c r="E39" s="73">
        <v>4.0219907407407406E-2</v>
      </c>
      <c r="F39" t="s">
        <v>1029</v>
      </c>
      <c r="G39" s="73">
        <v>3.2546296296296295E-2</v>
      </c>
      <c r="H39">
        <v>65</v>
      </c>
      <c r="I39">
        <v>42</v>
      </c>
      <c r="K39">
        <f t="shared" si="0"/>
        <v>92</v>
      </c>
      <c r="L39" t="str">
        <f>+VLOOKUP(B39,Scores!A:A,1,FALSE)</f>
        <v>Vanessa Burrell</v>
      </c>
    </row>
    <row r="40" spans="1:12" x14ac:dyDescent="0.2">
      <c r="A40">
        <v>577</v>
      </c>
      <c r="B40" t="s">
        <v>1228</v>
      </c>
      <c r="C40" t="s">
        <v>1222</v>
      </c>
      <c r="D40" s="73">
        <v>4.1261574074074069E-2</v>
      </c>
      <c r="E40" s="73">
        <v>4.024305555555556E-2</v>
      </c>
      <c r="F40" t="s">
        <v>44</v>
      </c>
      <c r="G40" t="s">
        <v>44</v>
      </c>
      <c r="H40" t="s">
        <v>44</v>
      </c>
      <c r="I40">
        <v>41</v>
      </c>
      <c r="K40">
        <f t="shared" si="0"/>
        <v>91</v>
      </c>
      <c r="L40" t="str">
        <f>+VLOOKUP(B40,Scores!A:A,1,FALSE)</f>
        <v>Jen Laid</v>
      </c>
    </row>
    <row r="41" spans="1:12" x14ac:dyDescent="0.2">
      <c r="A41">
        <v>585</v>
      </c>
      <c r="B41" t="s">
        <v>1229</v>
      </c>
      <c r="C41" t="s">
        <v>870</v>
      </c>
      <c r="D41" s="73">
        <v>4.1412037037037039E-2</v>
      </c>
      <c r="E41" s="73">
        <v>4.0486111111111105E-2</v>
      </c>
      <c r="F41" t="s">
        <v>44</v>
      </c>
      <c r="G41" t="s">
        <v>44</v>
      </c>
      <c r="H41" t="s">
        <v>44</v>
      </c>
      <c r="I41">
        <v>21</v>
      </c>
      <c r="K41">
        <f t="shared" si="0"/>
        <v>71</v>
      </c>
      <c r="L41" t="str">
        <f>+VLOOKUP(B41,Scores!A:A,1,FALSE)</f>
        <v>Scott Falkiner</v>
      </c>
    </row>
    <row r="42" spans="1:12" hidden="1" x14ac:dyDescent="0.2">
      <c r="A42">
        <v>600</v>
      </c>
      <c r="B42" t="s">
        <v>655</v>
      </c>
      <c r="C42" t="s">
        <v>1068</v>
      </c>
      <c r="D42" s="73">
        <v>4.1689814814814818E-2</v>
      </c>
      <c r="E42" s="73">
        <v>4.1435185185185179E-2</v>
      </c>
      <c r="F42" t="s">
        <v>1032</v>
      </c>
      <c r="G42" s="73">
        <v>3.4490740740740738E-2</v>
      </c>
      <c r="H42">
        <v>54</v>
      </c>
      <c r="I42">
        <v>20</v>
      </c>
      <c r="K42">
        <f t="shared" si="0"/>
        <v>70</v>
      </c>
      <c r="L42" t="str">
        <f>+VLOOKUP(B42,Scores!A:A,1,FALSE)</f>
        <v>Colin Latham</v>
      </c>
    </row>
    <row r="43" spans="1:12" hidden="1" x14ac:dyDescent="0.2">
      <c r="A43">
        <v>629</v>
      </c>
      <c r="B43" t="s">
        <v>940</v>
      </c>
      <c r="C43" t="s">
        <v>1222</v>
      </c>
      <c r="D43" s="73">
        <v>4.2511574074074077E-2</v>
      </c>
      <c r="E43" s="73">
        <v>4.1458333333333333E-2</v>
      </c>
      <c r="F43" t="s">
        <v>44</v>
      </c>
      <c r="G43" t="s">
        <v>44</v>
      </c>
      <c r="H43" t="s">
        <v>44</v>
      </c>
      <c r="I43">
        <v>40</v>
      </c>
      <c r="K43">
        <f t="shared" si="0"/>
        <v>90</v>
      </c>
      <c r="L43" t="str">
        <f>+VLOOKUP(B43,Scores!A:A,1,FALSE)</f>
        <v>Nicola Kelly</v>
      </c>
    </row>
    <row r="44" spans="1:12" hidden="1" x14ac:dyDescent="0.2">
      <c r="A44">
        <v>674</v>
      </c>
      <c r="B44" t="s">
        <v>1119</v>
      </c>
      <c r="C44" t="s">
        <v>1104</v>
      </c>
      <c r="D44" s="73">
        <v>4.3819444444444446E-2</v>
      </c>
      <c r="E44" s="73">
        <v>4.2789351851851849E-2</v>
      </c>
      <c r="F44" t="s">
        <v>1027</v>
      </c>
      <c r="G44" s="73">
        <v>3.0520833333333334E-2</v>
      </c>
      <c r="H44">
        <v>61</v>
      </c>
      <c r="I44">
        <v>19</v>
      </c>
      <c r="K44">
        <f t="shared" si="0"/>
        <v>69</v>
      </c>
      <c r="L44" t="str">
        <f>+VLOOKUP(B44,Scores!A:A,1,FALSE)</f>
        <v>Derek Smith</v>
      </c>
    </row>
    <row r="45" spans="1:12" x14ac:dyDescent="0.2">
      <c r="A45">
        <v>693</v>
      </c>
      <c r="B45" t="s">
        <v>1230</v>
      </c>
      <c r="C45" t="s">
        <v>1219</v>
      </c>
      <c r="D45" s="73">
        <v>4.4710648148148152E-2</v>
      </c>
      <c r="E45" s="73">
        <v>4.3460648148148151E-2</v>
      </c>
      <c r="F45" t="s">
        <v>1030</v>
      </c>
      <c r="G45" s="73">
        <v>3.6597222222222225E-2</v>
      </c>
      <c r="H45">
        <v>58</v>
      </c>
      <c r="I45">
        <v>39</v>
      </c>
      <c r="K45">
        <f t="shared" si="0"/>
        <v>89</v>
      </c>
      <c r="L45" t="str">
        <f>+VLOOKUP(B45,Scores!A:A,1,FALSE)</f>
        <v>Catherine Hannan</v>
      </c>
    </row>
    <row r="46" spans="1:12" x14ac:dyDescent="0.2">
      <c r="A46">
        <v>717</v>
      </c>
      <c r="B46" t="s">
        <v>1231</v>
      </c>
      <c r="C46" t="s">
        <v>1219</v>
      </c>
      <c r="D46" s="73">
        <v>4.5752314814814815E-2</v>
      </c>
      <c r="E46" s="73">
        <v>4.4270833333333336E-2</v>
      </c>
      <c r="F46" t="s">
        <v>44</v>
      </c>
      <c r="G46" t="s">
        <v>44</v>
      </c>
      <c r="H46" t="s">
        <v>44</v>
      </c>
      <c r="I46">
        <v>38</v>
      </c>
      <c r="K46">
        <f t="shared" si="0"/>
        <v>88</v>
      </c>
      <c r="L46" t="str">
        <f>+VLOOKUP(B46,Scores!A:A,1,FALSE)</f>
        <v>Tracy Evans</v>
      </c>
    </row>
    <row r="47" spans="1:12" hidden="1" x14ac:dyDescent="0.2">
      <c r="A47">
        <v>719</v>
      </c>
      <c r="B47" t="s">
        <v>986</v>
      </c>
      <c r="C47" t="s">
        <v>1219</v>
      </c>
      <c r="D47" s="73">
        <v>4.5810185185185183E-2</v>
      </c>
      <c r="E47" s="73">
        <v>4.4548611111111108E-2</v>
      </c>
      <c r="F47" t="s">
        <v>44</v>
      </c>
      <c r="G47" t="s">
        <v>44</v>
      </c>
      <c r="H47" t="s">
        <v>44</v>
      </c>
      <c r="I47">
        <v>37</v>
      </c>
      <c r="K47">
        <f t="shared" si="0"/>
        <v>87</v>
      </c>
      <c r="L47" t="str">
        <f>+VLOOKUP(B47,Scores!A:A,1,FALSE)</f>
        <v>Catherine Dover</v>
      </c>
    </row>
    <row r="48" spans="1:12" hidden="1" x14ac:dyDescent="0.2">
      <c r="A48">
        <v>725</v>
      </c>
      <c r="B48" t="s">
        <v>61</v>
      </c>
      <c r="C48" t="s">
        <v>1222</v>
      </c>
      <c r="D48" s="73">
        <v>4.5995370370370374E-2</v>
      </c>
      <c r="E48" s="73">
        <v>4.4548611111111108E-2</v>
      </c>
      <c r="F48" t="s">
        <v>1036</v>
      </c>
      <c r="G48" s="73">
        <v>4.238425925925926E-2</v>
      </c>
      <c r="H48">
        <v>50</v>
      </c>
      <c r="I48">
        <v>37</v>
      </c>
      <c r="K48">
        <f t="shared" si="0"/>
        <v>87</v>
      </c>
      <c r="L48" t="str">
        <f>+VLOOKUP(B48,Scores!A:A,1,FALSE)</f>
        <v>Niki Felton</v>
      </c>
    </row>
    <row r="49" spans="1:12" hidden="1" x14ac:dyDescent="0.2">
      <c r="A49">
        <v>758</v>
      </c>
      <c r="B49" t="s">
        <v>58</v>
      </c>
      <c r="C49" t="s">
        <v>1227</v>
      </c>
      <c r="D49" s="73">
        <v>4.7395833333333331E-2</v>
      </c>
      <c r="E49" s="73">
        <v>4.612268518518519E-2</v>
      </c>
      <c r="F49" t="s">
        <v>1030</v>
      </c>
      <c r="G49" s="73">
        <v>3.5821759259259262E-2</v>
      </c>
      <c r="H49">
        <v>59</v>
      </c>
      <c r="I49">
        <v>35</v>
      </c>
      <c r="K49">
        <f t="shared" si="0"/>
        <v>85</v>
      </c>
      <c r="L49" t="str">
        <f>+VLOOKUP(B49,Scores!A:A,1,FALSE)</f>
        <v>Angela Thorpe</v>
      </c>
    </row>
    <row r="50" spans="1:12" hidden="1" x14ac:dyDescent="0.2">
      <c r="A50">
        <v>761</v>
      </c>
      <c r="B50" t="s">
        <v>55</v>
      </c>
      <c r="C50" t="s">
        <v>1219</v>
      </c>
      <c r="D50" s="73">
        <v>4.7650462962962964E-2</v>
      </c>
      <c r="E50" s="73">
        <v>4.6643518518518522E-2</v>
      </c>
      <c r="F50" t="s">
        <v>1036</v>
      </c>
      <c r="G50" s="73">
        <v>4.2314814814814812E-2</v>
      </c>
      <c r="H50">
        <v>50</v>
      </c>
      <c r="I50">
        <v>34</v>
      </c>
      <c r="K50">
        <f t="shared" si="0"/>
        <v>84</v>
      </c>
      <c r="L50" t="str">
        <f>+VLOOKUP(B50,Scores!A:A,1,FALSE)</f>
        <v>Lisa Plummer</v>
      </c>
    </row>
    <row r="51" spans="1:12" hidden="1" x14ac:dyDescent="0.2">
      <c r="A51">
        <v>810</v>
      </c>
      <c r="B51" t="s">
        <v>883</v>
      </c>
      <c r="C51" t="s">
        <v>1227</v>
      </c>
      <c r="D51" s="73">
        <v>5.0960648148148151E-2</v>
      </c>
      <c r="E51" s="73">
        <v>4.971064814814815E-2</v>
      </c>
      <c r="F51" t="s">
        <v>44</v>
      </c>
      <c r="G51" t="s">
        <v>44</v>
      </c>
      <c r="H51" t="s">
        <v>44</v>
      </c>
      <c r="I51">
        <v>33</v>
      </c>
      <c r="K51">
        <f t="shared" si="0"/>
        <v>83</v>
      </c>
      <c r="L51" t="str">
        <f>+VLOOKUP(B51,Scores!A:A,1,FALSE)</f>
        <v>Nicola Franklin</v>
      </c>
    </row>
  </sheetData>
  <autoFilter ref="A1:L51" xr:uid="{93EB8EDB-8B2E-4C0D-81B0-00B6B18D17DA}">
    <filterColumn colId="11">
      <filters>
        <filter val="#N/A"/>
      </filters>
    </filterColumn>
  </autoFilter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"/>
  <sheetViews>
    <sheetView workbookViewId="0">
      <selection activeCell="L16" sqref="L3:L16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8.1640625" bestFit="1" customWidth="1"/>
    <col min="6" max="6" width="6.1640625" bestFit="1" customWidth="1"/>
    <col min="7" max="7" width="8.5" bestFit="1" customWidth="1"/>
    <col min="8" max="9" width="7.83203125" bestFit="1" customWidth="1"/>
    <col min="10" max="10" width="9" bestFit="1" customWidth="1"/>
    <col min="11" max="11" width="10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x14ac:dyDescent="0.2">
      <c r="K2">
        <f>+I2+50</f>
        <v>50</v>
      </c>
      <c r="L2" t="e">
        <f>+VLOOKUP(B2,Scores!A:A,1,FALSE)</f>
        <v>#N/A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3"/>
  <sheetViews>
    <sheetView workbookViewId="0">
      <selection activeCell="K19" sqref="K19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4" width="10.83203125" bestFit="1" customWidth="1"/>
    <col min="5" max="5" width="11.1640625" bestFit="1" customWidth="1"/>
    <col min="6" max="6" width="8.1640625" bestFit="1" customWidth="1"/>
    <col min="7" max="7" width="10.83203125" bestFit="1" customWidth="1"/>
    <col min="8" max="9" width="7.83203125" bestFit="1" customWidth="1"/>
    <col min="10" max="10" width="12.6640625" bestFit="1" customWidth="1"/>
    <col min="11" max="11" width="10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ht="16" x14ac:dyDescent="0.2">
      <c r="A2" s="91">
        <v>15</v>
      </c>
      <c r="B2" s="94" t="s">
        <v>1106</v>
      </c>
      <c r="C2" s="91"/>
      <c r="D2" s="93">
        <v>3.9085648148148147E-2</v>
      </c>
      <c r="E2" s="93">
        <v>3.9085648148148147E-2</v>
      </c>
      <c r="F2" s="91" t="s">
        <v>44</v>
      </c>
      <c r="G2" s="91" t="s">
        <v>44</v>
      </c>
      <c r="H2" s="91" t="s">
        <v>44</v>
      </c>
      <c r="I2" s="91">
        <v>50</v>
      </c>
      <c r="J2" s="91"/>
      <c r="K2">
        <f>+I2+50</f>
        <v>100</v>
      </c>
      <c r="L2" t="str">
        <f>+VLOOKUP(B2,Scores!A:A,1,FALSE)</f>
        <v>David Leahy</v>
      </c>
    </row>
    <row r="3" spans="1:12" ht="16" x14ac:dyDescent="0.2">
      <c r="A3" s="91">
        <v>39</v>
      </c>
      <c r="B3" s="94" t="s">
        <v>40</v>
      </c>
      <c r="C3" s="91"/>
      <c r="D3" s="93">
        <v>4.1990740740740745E-2</v>
      </c>
      <c r="E3" s="93">
        <v>4.1967592592592591E-2</v>
      </c>
      <c r="F3" s="91" t="s">
        <v>1305</v>
      </c>
      <c r="G3" s="93">
        <v>4.1226851851851855E-2</v>
      </c>
      <c r="H3" s="91">
        <v>75</v>
      </c>
      <c r="I3" s="91">
        <v>49</v>
      </c>
      <c r="J3" s="91"/>
      <c r="K3">
        <f t="shared" ref="K3:K66" si="0">+I3+50</f>
        <v>99</v>
      </c>
      <c r="L3" t="str">
        <f>+VLOOKUP(B3,Scores!A:A,1,FALSE)</f>
        <v>Simon Bennison</v>
      </c>
    </row>
    <row r="4" spans="1:12" ht="16" x14ac:dyDescent="0.2">
      <c r="A4" s="91">
        <v>51</v>
      </c>
      <c r="B4" s="94" t="s">
        <v>939</v>
      </c>
      <c r="C4" s="91"/>
      <c r="D4" s="93">
        <v>4.2916666666666665E-2</v>
      </c>
      <c r="E4" s="93">
        <v>4.2870370370370371E-2</v>
      </c>
      <c r="F4" s="91" t="s">
        <v>1306</v>
      </c>
      <c r="G4" s="93">
        <v>4.2534722222222217E-2</v>
      </c>
      <c r="H4" s="91">
        <v>72</v>
      </c>
      <c r="I4" s="91">
        <v>48</v>
      </c>
      <c r="J4" s="91"/>
      <c r="K4">
        <f t="shared" si="0"/>
        <v>98</v>
      </c>
      <c r="L4" t="str">
        <f>+VLOOKUP(B4,Scores!A:A,1,FALSE)</f>
        <v>Mike Sankey</v>
      </c>
    </row>
    <row r="5" spans="1:12" ht="16" x14ac:dyDescent="0.2">
      <c r="A5" s="91">
        <v>94</v>
      </c>
      <c r="B5" s="94" t="s">
        <v>39</v>
      </c>
      <c r="C5" s="91"/>
      <c r="D5" s="93">
        <v>4.538194444444444E-2</v>
      </c>
      <c r="E5" s="93">
        <v>4.5324074074074072E-2</v>
      </c>
      <c r="F5" s="91" t="s">
        <v>1307</v>
      </c>
      <c r="G5" s="93">
        <v>3.8240740740740742E-2</v>
      </c>
      <c r="H5" s="91">
        <v>81</v>
      </c>
      <c r="I5" s="91">
        <v>47</v>
      </c>
      <c r="J5" s="91"/>
      <c r="K5">
        <f t="shared" si="0"/>
        <v>97</v>
      </c>
      <c r="L5" t="str">
        <f>+VLOOKUP(B5,Scores!A:A,1,FALSE)</f>
        <v>Terry Dowling</v>
      </c>
    </row>
    <row r="6" spans="1:12" ht="16" x14ac:dyDescent="0.2">
      <c r="A6" s="91">
        <v>98</v>
      </c>
      <c r="B6" s="94" t="s">
        <v>819</v>
      </c>
      <c r="C6" s="91"/>
      <c r="D6" s="93">
        <v>4.5763888888888889E-2</v>
      </c>
      <c r="E6" s="93">
        <v>4.5694444444444447E-2</v>
      </c>
      <c r="F6" s="91" t="s">
        <v>44</v>
      </c>
      <c r="G6" s="91" t="s">
        <v>44</v>
      </c>
      <c r="H6" s="91" t="s">
        <v>44</v>
      </c>
      <c r="I6" s="91">
        <v>46</v>
      </c>
      <c r="J6" s="91"/>
      <c r="K6">
        <f t="shared" si="0"/>
        <v>96</v>
      </c>
      <c r="L6" t="str">
        <f>+VLOOKUP(B6,Scores!A:A,1,FALSE)</f>
        <v>Jamie Hayes</v>
      </c>
    </row>
    <row r="7" spans="1:12" ht="16" x14ac:dyDescent="0.2">
      <c r="A7" s="91">
        <v>109</v>
      </c>
      <c r="B7" s="94" t="s">
        <v>881</v>
      </c>
      <c r="C7" s="91"/>
      <c r="D7" s="93">
        <v>4.6192129629629632E-2</v>
      </c>
      <c r="E7" s="93">
        <v>4.6157407407407404E-2</v>
      </c>
      <c r="F7" s="91" t="s">
        <v>1296</v>
      </c>
      <c r="G7" s="93">
        <v>4.3368055555555556E-2</v>
      </c>
      <c r="H7" s="91">
        <v>71</v>
      </c>
      <c r="I7" s="91">
        <v>45</v>
      </c>
      <c r="J7" s="91"/>
      <c r="K7">
        <f t="shared" si="0"/>
        <v>95</v>
      </c>
      <c r="L7" t="str">
        <f>+VLOOKUP(B7,Scores!A:A,1,FALSE)</f>
        <v>Patrick Slaughter</v>
      </c>
    </row>
    <row r="8" spans="1:12" ht="16" x14ac:dyDescent="0.2">
      <c r="A8" s="91">
        <v>174</v>
      </c>
      <c r="B8" s="94" t="s">
        <v>42</v>
      </c>
      <c r="C8" s="91"/>
      <c r="D8" s="93">
        <v>4.912037037037037E-2</v>
      </c>
      <c r="E8" s="93">
        <v>4.8993055555555554E-2</v>
      </c>
      <c r="F8" s="91" t="s">
        <v>1307</v>
      </c>
      <c r="G8" s="93">
        <v>3.965277777777778E-2</v>
      </c>
      <c r="H8" s="91">
        <v>87</v>
      </c>
      <c r="I8" s="91">
        <v>50</v>
      </c>
      <c r="J8" s="91" t="s">
        <v>1107</v>
      </c>
      <c r="K8">
        <f t="shared" si="0"/>
        <v>100</v>
      </c>
      <c r="L8" t="str">
        <f>+VLOOKUP(B8,Scores!A:A,1,FALSE)</f>
        <v>Maureen Dowling</v>
      </c>
    </row>
    <row r="9" spans="1:12" ht="16" x14ac:dyDescent="0.2">
      <c r="A9" s="91">
        <v>183</v>
      </c>
      <c r="B9" s="94" t="s">
        <v>1108</v>
      </c>
      <c r="C9" s="91"/>
      <c r="D9" s="93">
        <v>4.9560185185185186E-2</v>
      </c>
      <c r="E9" s="93">
        <v>4.9421296296296297E-2</v>
      </c>
      <c r="F9" s="91" t="s">
        <v>44</v>
      </c>
      <c r="G9" s="91" t="s">
        <v>44</v>
      </c>
      <c r="H9" s="91" t="s">
        <v>44</v>
      </c>
      <c r="I9" s="91">
        <v>44</v>
      </c>
      <c r="J9" s="91"/>
      <c r="K9">
        <f t="shared" si="0"/>
        <v>94</v>
      </c>
      <c r="L9" t="str">
        <f>+VLOOKUP(B9,Scores!A:A,1,FALSE)</f>
        <v>Olivier Salmon</v>
      </c>
    </row>
    <row r="10" spans="1:12" ht="16" x14ac:dyDescent="0.2">
      <c r="A10" s="91">
        <v>202</v>
      </c>
      <c r="B10" s="94" t="s">
        <v>41</v>
      </c>
      <c r="C10" s="91"/>
      <c r="D10" s="93">
        <v>5.0648148148148144E-2</v>
      </c>
      <c r="E10" s="93">
        <v>5.0520833333333327E-2</v>
      </c>
      <c r="F10" s="91" t="s">
        <v>1306</v>
      </c>
      <c r="G10" s="93">
        <v>4.2627314814814819E-2</v>
      </c>
      <c r="H10" s="91">
        <v>72</v>
      </c>
      <c r="I10" s="91">
        <v>43</v>
      </c>
      <c r="J10" s="91"/>
      <c r="K10">
        <f t="shared" si="0"/>
        <v>93</v>
      </c>
      <c r="L10" t="str">
        <f>+VLOOKUP(B10,Scores!A:A,1,FALSE)</f>
        <v>Steve Faulkner</v>
      </c>
    </row>
    <row r="11" spans="1:12" ht="16" x14ac:dyDescent="0.2">
      <c r="A11" s="91">
        <v>235</v>
      </c>
      <c r="B11" s="94" t="s">
        <v>938</v>
      </c>
      <c r="C11" s="91"/>
      <c r="D11" s="93">
        <v>5.1863425925925931E-2</v>
      </c>
      <c r="E11" s="93">
        <v>5.1666666666666666E-2</v>
      </c>
      <c r="F11" s="91" t="s">
        <v>44</v>
      </c>
      <c r="G11" s="91" t="s">
        <v>44</v>
      </c>
      <c r="H11" s="91" t="s">
        <v>44</v>
      </c>
      <c r="I11" s="91">
        <v>41</v>
      </c>
      <c r="J11" s="91"/>
      <c r="K11">
        <f t="shared" si="0"/>
        <v>91</v>
      </c>
      <c r="L11" t="str">
        <f>+VLOOKUP(B11,Scores!A:A,1,FALSE)</f>
        <v>Kevin Mitchell</v>
      </c>
    </row>
    <row r="12" spans="1:12" ht="16" x14ac:dyDescent="0.2">
      <c r="A12" s="91">
        <v>237</v>
      </c>
      <c r="B12" s="94" t="s">
        <v>636</v>
      </c>
      <c r="C12" s="91"/>
      <c r="D12" s="93">
        <v>5.1886574074074071E-2</v>
      </c>
      <c r="E12" s="93">
        <v>5.167824074074074E-2</v>
      </c>
      <c r="F12" s="91" t="s">
        <v>1308</v>
      </c>
      <c r="G12" s="93">
        <v>4.4745370370370373E-2</v>
      </c>
      <c r="H12" s="91">
        <v>69</v>
      </c>
      <c r="I12" s="91">
        <v>40</v>
      </c>
      <c r="J12" s="91"/>
      <c r="K12">
        <f t="shared" si="0"/>
        <v>90</v>
      </c>
      <c r="L12" t="str">
        <f>+VLOOKUP(B12,Scores!A:A,1,FALSE)</f>
        <v>Danny Johns</v>
      </c>
    </row>
    <row r="13" spans="1:12" ht="16" x14ac:dyDescent="0.2">
      <c r="A13" s="91">
        <v>238</v>
      </c>
      <c r="B13" s="94" t="s">
        <v>1109</v>
      </c>
      <c r="C13" s="91"/>
      <c r="D13" s="93">
        <v>5.1944444444444439E-2</v>
      </c>
      <c r="E13" s="93">
        <v>5.1469907407407402E-2</v>
      </c>
      <c r="F13" s="91" t="s">
        <v>44</v>
      </c>
      <c r="G13" s="91" t="s">
        <v>44</v>
      </c>
      <c r="H13" s="91" t="s">
        <v>44</v>
      </c>
      <c r="I13" s="91">
        <v>42</v>
      </c>
      <c r="J13" s="91"/>
      <c r="K13">
        <f t="shared" si="0"/>
        <v>92</v>
      </c>
      <c r="L13" t="str">
        <f>+VLOOKUP(B13,Scores!A:A,1,FALSE)</f>
        <v>Lee Dougall</v>
      </c>
    </row>
    <row r="14" spans="1:12" ht="16" x14ac:dyDescent="0.2">
      <c r="A14" s="91">
        <v>241</v>
      </c>
      <c r="B14" s="94" t="s">
        <v>663</v>
      </c>
      <c r="C14" s="91"/>
      <c r="D14" s="93">
        <v>5.2013888888888887E-2</v>
      </c>
      <c r="E14" s="93">
        <v>5.1944444444444439E-2</v>
      </c>
      <c r="F14" s="91" t="s">
        <v>44</v>
      </c>
      <c r="G14" s="91" t="s">
        <v>44</v>
      </c>
      <c r="H14" s="91" t="s">
        <v>44</v>
      </c>
      <c r="I14" s="91">
        <v>39</v>
      </c>
      <c r="J14" s="91"/>
      <c r="K14">
        <f t="shared" si="0"/>
        <v>89</v>
      </c>
      <c r="L14" t="str">
        <f>+VLOOKUP(B14,Scores!A:A,1,FALSE)</f>
        <v>Leigh Armstrong</v>
      </c>
    </row>
    <row r="15" spans="1:12" ht="16" x14ac:dyDescent="0.2">
      <c r="A15" s="91">
        <v>271</v>
      </c>
      <c r="B15" s="94" t="s">
        <v>662</v>
      </c>
      <c r="C15" s="91"/>
      <c r="D15" s="93">
        <v>5.3229166666666661E-2</v>
      </c>
      <c r="E15" s="93">
        <v>5.3148148148148146E-2</v>
      </c>
      <c r="F15" s="91" t="s">
        <v>44</v>
      </c>
      <c r="G15" s="91" t="s">
        <v>44</v>
      </c>
      <c r="H15" s="91" t="s">
        <v>44</v>
      </c>
      <c r="I15" s="91">
        <v>38</v>
      </c>
      <c r="J15" s="91"/>
      <c r="K15">
        <f t="shared" si="0"/>
        <v>88</v>
      </c>
      <c r="L15" t="str">
        <f>+VLOOKUP(B15,Scores!A:A,1,FALSE)</f>
        <v>Kevin Harkus</v>
      </c>
    </row>
    <row r="16" spans="1:12" ht="16" x14ac:dyDescent="0.2">
      <c r="A16" s="91">
        <v>280</v>
      </c>
      <c r="B16" s="94" t="s">
        <v>1058</v>
      </c>
      <c r="C16" s="91"/>
      <c r="D16" s="93">
        <v>5.3391203703703705E-2</v>
      </c>
      <c r="E16" s="93">
        <v>5.3263888888888888E-2</v>
      </c>
      <c r="F16" s="91" t="s">
        <v>1290</v>
      </c>
      <c r="G16" s="93">
        <v>5.212962962962963E-2</v>
      </c>
      <c r="H16" s="91">
        <v>59</v>
      </c>
      <c r="I16" s="91">
        <v>37</v>
      </c>
      <c r="J16" s="91"/>
      <c r="K16">
        <f t="shared" si="0"/>
        <v>87</v>
      </c>
      <c r="L16" t="str">
        <f>+VLOOKUP(B16,Scores!A:A,1,FALSE)</f>
        <v>Tyler Harman</v>
      </c>
    </row>
    <row r="17" spans="1:12" ht="16" x14ac:dyDescent="0.2">
      <c r="A17" s="91">
        <v>289</v>
      </c>
      <c r="B17" s="94" t="s">
        <v>1110</v>
      </c>
      <c r="C17" s="91"/>
      <c r="D17" s="93">
        <v>5.3657407407407404E-2</v>
      </c>
      <c r="E17" s="93">
        <v>5.3414351851851859E-2</v>
      </c>
      <c r="F17" s="91" t="s">
        <v>44</v>
      </c>
      <c r="G17" s="91" t="s">
        <v>44</v>
      </c>
      <c r="H17" s="91" t="s">
        <v>44</v>
      </c>
      <c r="I17" s="91">
        <v>36</v>
      </c>
      <c r="J17" s="91"/>
      <c r="K17">
        <f t="shared" si="0"/>
        <v>86</v>
      </c>
      <c r="L17" t="str">
        <f>+VLOOKUP(B17,Scores!A:A,1,FALSE)</f>
        <v>Mark Williams</v>
      </c>
    </row>
    <row r="18" spans="1:12" ht="16" x14ac:dyDescent="0.2">
      <c r="A18" s="91">
        <v>311</v>
      </c>
      <c r="B18" s="94" t="s">
        <v>1111</v>
      </c>
      <c r="C18" s="91"/>
      <c r="D18" s="93">
        <v>5.4108796296296301E-2</v>
      </c>
      <c r="E18" s="93">
        <v>5.3877314814814815E-2</v>
      </c>
      <c r="F18" s="91" t="s">
        <v>44</v>
      </c>
      <c r="G18" s="91" t="s">
        <v>44</v>
      </c>
      <c r="H18" s="91" t="s">
        <v>44</v>
      </c>
      <c r="I18" s="91">
        <v>35</v>
      </c>
      <c r="J18" s="91"/>
      <c r="K18">
        <f t="shared" si="0"/>
        <v>85</v>
      </c>
      <c r="L18" t="str">
        <f>+VLOOKUP(B18,Scores!A:A,1,FALSE)</f>
        <v>Rich Butcher</v>
      </c>
    </row>
    <row r="19" spans="1:12" ht="16" x14ac:dyDescent="0.2">
      <c r="A19" s="91">
        <v>320</v>
      </c>
      <c r="B19" s="94" t="s">
        <v>925</v>
      </c>
      <c r="C19" s="91"/>
      <c r="D19" s="93">
        <v>5.4317129629629625E-2</v>
      </c>
      <c r="E19" s="93">
        <v>5.409722222222222E-2</v>
      </c>
      <c r="F19" s="91" t="s">
        <v>44</v>
      </c>
      <c r="G19" s="91" t="s">
        <v>44</v>
      </c>
      <c r="H19" s="91" t="s">
        <v>44</v>
      </c>
      <c r="I19" s="91">
        <v>49</v>
      </c>
      <c r="J19" s="91"/>
      <c r="K19">
        <f t="shared" si="0"/>
        <v>99</v>
      </c>
      <c r="L19" t="str">
        <f>+VLOOKUP(B19,Scores!A:A,1,FALSE)</f>
        <v>Rebecca Cairns</v>
      </c>
    </row>
    <row r="20" spans="1:12" ht="16" x14ac:dyDescent="0.2">
      <c r="A20" s="91">
        <v>336</v>
      </c>
      <c r="B20" s="94" t="s">
        <v>49</v>
      </c>
      <c r="C20" s="91"/>
      <c r="D20" s="93">
        <v>5.482638888888889E-2</v>
      </c>
      <c r="E20" s="93">
        <v>5.4606481481481478E-2</v>
      </c>
      <c r="F20" s="91" t="s">
        <v>44</v>
      </c>
      <c r="G20" s="91" t="s">
        <v>44</v>
      </c>
      <c r="H20" s="91" t="s">
        <v>44</v>
      </c>
      <c r="I20" s="91">
        <v>34</v>
      </c>
      <c r="J20" s="91"/>
      <c r="K20">
        <f t="shared" si="0"/>
        <v>84</v>
      </c>
      <c r="L20" t="str">
        <f>+VLOOKUP(B20,Scores!A:A,1,FALSE)</f>
        <v>William Munday</v>
      </c>
    </row>
    <row r="21" spans="1:12" ht="16" x14ac:dyDescent="0.2">
      <c r="A21" s="91">
        <v>352</v>
      </c>
      <c r="B21" s="94" t="s">
        <v>1112</v>
      </c>
      <c r="C21" s="91"/>
      <c r="D21" s="93">
        <v>5.527777777777778E-2</v>
      </c>
      <c r="E21" s="93">
        <v>5.5046296296296295E-2</v>
      </c>
      <c r="F21" s="91" t="s">
        <v>44</v>
      </c>
      <c r="G21" s="91" t="s">
        <v>44</v>
      </c>
      <c r="H21" s="91" t="s">
        <v>44</v>
      </c>
      <c r="I21" s="91">
        <v>33</v>
      </c>
      <c r="J21" s="91"/>
      <c r="K21">
        <f t="shared" si="0"/>
        <v>83</v>
      </c>
      <c r="L21" t="str">
        <f>+VLOOKUP(B21,Scores!A:A,1,FALSE)</f>
        <v>Ahmed Badawy</v>
      </c>
    </row>
    <row r="22" spans="1:12" ht="16" x14ac:dyDescent="0.2">
      <c r="A22" s="91">
        <v>356</v>
      </c>
      <c r="B22" s="94" t="s">
        <v>890</v>
      </c>
      <c r="C22" s="91"/>
      <c r="D22" s="93">
        <v>5.5335648148148148E-2</v>
      </c>
      <c r="E22" s="93">
        <v>5.5243055555555559E-2</v>
      </c>
      <c r="F22" s="91" t="s">
        <v>44</v>
      </c>
      <c r="G22" s="91" t="s">
        <v>44</v>
      </c>
      <c r="H22" s="91" t="s">
        <v>44</v>
      </c>
      <c r="I22" s="91">
        <v>48</v>
      </c>
      <c r="J22" s="91"/>
      <c r="K22">
        <f t="shared" si="0"/>
        <v>98</v>
      </c>
      <c r="L22" t="str">
        <f>+VLOOKUP(B22,Scores!A:A,1,FALSE)</f>
        <v>Sian McBride</v>
      </c>
    </row>
    <row r="23" spans="1:12" ht="16" x14ac:dyDescent="0.2">
      <c r="A23" s="91">
        <v>359</v>
      </c>
      <c r="B23" s="94" t="s">
        <v>1059</v>
      </c>
      <c r="C23" s="91"/>
      <c r="D23" s="93">
        <v>5.5509259259259258E-2</v>
      </c>
      <c r="E23" s="93">
        <v>5.5335648148148148E-2</v>
      </c>
      <c r="F23" s="91" t="s">
        <v>44</v>
      </c>
      <c r="G23" s="91" t="s">
        <v>44</v>
      </c>
      <c r="H23" s="91" t="s">
        <v>44</v>
      </c>
      <c r="I23" s="91">
        <v>47</v>
      </c>
      <c r="J23" s="91"/>
      <c r="K23">
        <f t="shared" si="0"/>
        <v>97</v>
      </c>
      <c r="L23" t="str">
        <f>+VLOOKUP(B23,Scores!A:A,1,FALSE)</f>
        <v>Julie Fidler</v>
      </c>
    </row>
    <row r="24" spans="1:12" ht="16" x14ac:dyDescent="0.2">
      <c r="A24" s="91">
        <v>364</v>
      </c>
      <c r="B24" s="94" t="s">
        <v>816</v>
      </c>
      <c r="C24" s="91"/>
      <c r="D24" s="93">
        <v>5.5763888888888891E-2</v>
      </c>
      <c r="E24" s="93">
        <v>5.5601851851851847E-2</v>
      </c>
      <c r="F24" s="91" t="s">
        <v>1308</v>
      </c>
      <c r="G24" s="93">
        <v>4.6099537037037036E-2</v>
      </c>
      <c r="H24" s="91">
        <v>67</v>
      </c>
      <c r="I24" s="91">
        <v>32</v>
      </c>
      <c r="J24" s="91"/>
      <c r="K24">
        <f t="shared" si="0"/>
        <v>82</v>
      </c>
      <c r="L24" t="str">
        <f>+VLOOKUP(B24,Scores!A:A,1,FALSE)</f>
        <v>Ezio Sakamoto</v>
      </c>
    </row>
    <row r="25" spans="1:12" ht="16" x14ac:dyDescent="0.2">
      <c r="A25" s="91">
        <v>366</v>
      </c>
      <c r="B25" s="94" t="s">
        <v>1100</v>
      </c>
      <c r="C25" s="91"/>
      <c r="D25" s="93">
        <v>5.5787037037037031E-2</v>
      </c>
      <c r="E25" s="93">
        <v>5.5625000000000001E-2</v>
      </c>
      <c r="F25" s="91" t="s">
        <v>1306</v>
      </c>
      <c r="G25" s="93">
        <v>4.987268518518518E-2</v>
      </c>
      <c r="H25" s="91">
        <v>69</v>
      </c>
      <c r="I25" s="91">
        <v>46</v>
      </c>
      <c r="J25" s="91"/>
      <c r="K25">
        <f t="shared" si="0"/>
        <v>96</v>
      </c>
      <c r="L25" t="str">
        <f>+VLOOKUP(B25,Scores!A:A,1,FALSE)</f>
        <v>Olivia Sageot</v>
      </c>
    </row>
    <row r="26" spans="1:12" ht="16" x14ac:dyDescent="0.2">
      <c r="A26" s="91">
        <v>410</v>
      </c>
      <c r="B26" s="94" t="s">
        <v>882</v>
      </c>
      <c r="C26" s="91"/>
      <c r="D26" s="93">
        <v>5.7442129629629628E-2</v>
      </c>
      <c r="E26" s="93">
        <v>5.7210648148148142E-2</v>
      </c>
      <c r="F26" s="91" t="s">
        <v>1285</v>
      </c>
      <c r="G26" s="93">
        <v>5.62037037037037E-2</v>
      </c>
      <c r="H26" s="91">
        <v>55</v>
      </c>
      <c r="I26" s="91">
        <v>31</v>
      </c>
      <c r="J26" s="91"/>
      <c r="K26">
        <f t="shared" si="0"/>
        <v>81</v>
      </c>
      <c r="L26" t="str">
        <f>+VLOOKUP(B26,Scores!A:A,1,FALSE)</f>
        <v>James Gladwell</v>
      </c>
    </row>
    <row r="27" spans="1:12" ht="16" x14ac:dyDescent="0.2">
      <c r="A27" s="91">
        <v>486</v>
      </c>
      <c r="B27" s="94" t="s">
        <v>974</v>
      </c>
      <c r="C27" s="91"/>
      <c r="D27" s="93">
        <v>6.0011574074074071E-2</v>
      </c>
      <c r="E27" s="93">
        <v>5.9421296296296298E-2</v>
      </c>
      <c r="F27" s="91" t="s">
        <v>1308</v>
      </c>
      <c r="G27" s="93">
        <v>4.7071759259259265E-2</v>
      </c>
      <c r="H27" s="91">
        <v>65</v>
      </c>
      <c r="I27" s="91">
        <v>30</v>
      </c>
      <c r="J27" s="91"/>
      <c r="K27">
        <f t="shared" si="0"/>
        <v>80</v>
      </c>
      <c r="L27" t="str">
        <f>+VLOOKUP(B27,Scores!A:A,1,FALSE)</f>
        <v>George MacDonald</v>
      </c>
    </row>
    <row r="28" spans="1:12" ht="16" x14ac:dyDescent="0.2">
      <c r="A28" s="91">
        <v>546</v>
      </c>
      <c r="B28" s="94" t="s">
        <v>642</v>
      </c>
      <c r="C28" s="91"/>
      <c r="D28" s="93">
        <v>6.1678240740740742E-2</v>
      </c>
      <c r="E28" s="93">
        <v>6.1226851851851859E-2</v>
      </c>
      <c r="F28" s="91" t="s">
        <v>1290</v>
      </c>
      <c r="G28" s="93">
        <v>5.2557870370370373E-2</v>
      </c>
      <c r="H28" s="91">
        <v>59</v>
      </c>
      <c r="I28" s="91">
        <v>29</v>
      </c>
      <c r="J28" s="91"/>
      <c r="K28">
        <f t="shared" si="0"/>
        <v>79</v>
      </c>
      <c r="L28" t="str">
        <f>+VLOOKUP(B28,Scores!A:A,1,FALSE)</f>
        <v>Andrew Scott</v>
      </c>
    </row>
    <row r="29" spans="1:12" ht="16" x14ac:dyDescent="0.2">
      <c r="A29" s="91">
        <v>573</v>
      </c>
      <c r="B29" s="94" t="s">
        <v>53</v>
      </c>
      <c r="C29" s="91"/>
      <c r="D29" s="93">
        <v>6.277777777777778E-2</v>
      </c>
      <c r="E29" s="93">
        <v>6.232638888888889E-2</v>
      </c>
      <c r="F29" s="91" t="s">
        <v>1285</v>
      </c>
      <c r="G29" s="93">
        <v>5.4884259259259265E-2</v>
      </c>
      <c r="H29" s="91">
        <v>56</v>
      </c>
      <c r="I29" s="91">
        <v>27</v>
      </c>
      <c r="J29" s="91"/>
      <c r="K29">
        <f t="shared" si="0"/>
        <v>77</v>
      </c>
      <c r="L29" t="str">
        <f>+VLOOKUP(B29,Scores!A:A,1,FALSE)</f>
        <v>Kevin Barker</v>
      </c>
    </row>
    <row r="30" spans="1:12" ht="16" x14ac:dyDescent="0.2">
      <c r="A30" s="91">
        <v>574</v>
      </c>
      <c r="B30" s="94" t="s">
        <v>820</v>
      </c>
      <c r="C30" s="91"/>
      <c r="D30" s="93">
        <v>6.2800925925925927E-2</v>
      </c>
      <c r="E30" s="93">
        <v>6.2141203703703705E-2</v>
      </c>
      <c r="F30" s="91" t="s">
        <v>44</v>
      </c>
      <c r="G30" s="91" t="s">
        <v>44</v>
      </c>
      <c r="H30" s="91" t="s">
        <v>44</v>
      </c>
      <c r="I30" s="91">
        <v>28</v>
      </c>
      <c r="J30" s="91"/>
      <c r="K30">
        <f t="shared" si="0"/>
        <v>78</v>
      </c>
      <c r="L30" t="str">
        <f>+VLOOKUP(B30,Scores!A:A,1,FALSE)</f>
        <v>Richard Jerome</v>
      </c>
    </row>
    <row r="31" spans="1:12" ht="16" x14ac:dyDescent="0.2">
      <c r="A31" s="91">
        <v>581</v>
      </c>
      <c r="B31" s="94" t="s">
        <v>664</v>
      </c>
      <c r="C31" s="91"/>
      <c r="D31" s="93">
        <v>6.3055555555555545E-2</v>
      </c>
      <c r="E31" s="93">
        <v>6.2465277777777772E-2</v>
      </c>
      <c r="F31" s="91" t="s">
        <v>1285</v>
      </c>
      <c r="G31" s="93">
        <v>5.5925925925925928E-2</v>
      </c>
      <c r="H31" s="91">
        <v>55</v>
      </c>
      <c r="I31" s="91">
        <v>26</v>
      </c>
      <c r="J31" s="91"/>
      <c r="K31">
        <f t="shared" si="0"/>
        <v>76</v>
      </c>
      <c r="L31" t="str">
        <f>+VLOOKUP(B31,Scores!A:A,1,FALSE)</f>
        <v>Gary Sheahan</v>
      </c>
    </row>
    <row r="32" spans="1:12" ht="16" x14ac:dyDescent="0.2">
      <c r="A32" s="91">
        <v>586</v>
      </c>
      <c r="B32" s="94" t="s">
        <v>644</v>
      </c>
      <c r="C32" s="91"/>
      <c r="D32" s="93">
        <v>6.3217592592592589E-2</v>
      </c>
      <c r="E32" s="93">
        <v>6.2650462962962963E-2</v>
      </c>
      <c r="F32" s="91" t="s">
        <v>1287</v>
      </c>
      <c r="G32" s="93">
        <v>5.6828703703703708E-2</v>
      </c>
      <c r="H32" s="91">
        <v>61</v>
      </c>
      <c r="I32" s="91">
        <v>45</v>
      </c>
      <c r="J32" s="91"/>
      <c r="K32">
        <f t="shared" si="0"/>
        <v>95</v>
      </c>
      <c r="L32" t="str">
        <f>+VLOOKUP(B32,Scores!A:A,1,FALSE)</f>
        <v>Alexandra Perrior</v>
      </c>
    </row>
    <row r="33" spans="1:12" ht="16" x14ac:dyDescent="0.2">
      <c r="A33" s="91">
        <v>587</v>
      </c>
      <c r="B33" s="94" t="s">
        <v>48</v>
      </c>
      <c r="C33" s="91"/>
      <c r="D33" s="93">
        <v>6.322916666666667E-2</v>
      </c>
      <c r="E33" s="93">
        <v>6.2650462962962963E-2</v>
      </c>
      <c r="F33" s="91" t="s">
        <v>1285</v>
      </c>
      <c r="G33" s="93">
        <v>5.4710648148148154E-2</v>
      </c>
      <c r="H33" s="91">
        <v>56</v>
      </c>
      <c r="I33" s="91">
        <v>25</v>
      </c>
      <c r="J33" s="91"/>
      <c r="K33">
        <f t="shared" si="0"/>
        <v>75</v>
      </c>
      <c r="L33" t="str">
        <f>+VLOOKUP(B33,Scores!A:A,1,FALSE)</f>
        <v>Gary Farrell</v>
      </c>
    </row>
    <row r="34" spans="1:12" ht="16" x14ac:dyDescent="0.2">
      <c r="A34" s="91">
        <v>589</v>
      </c>
      <c r="B34" s="94" t="s">
        <v>926</v>
      </c>
      <c r="C34" s="91"/>
      <c r="D34" s="93">
        <v>6.3333333333333339E-2</v>
      </c>
      <c r="E34" s="93">
        <v>6.2662037037037044E-2</v>
      </c>
      <c r="F34" s="91" t="s">
        <v>44</v>
      </c>
      <c r="G34" s="91" t="s">
        <v>44</v>
      </c>
      <c r="H34" s="91" t="s">
        <v>44</v>
      </c>
      <c r="I34" s="91">
        <v>24</v>
      </c>
      <c r="J34" s="91"/>
      <c r="K34">
        <f t="shared" si="0"/>
        <v>74</v>
      </c>
      <c r="L34" t="str">
        <f>+VLOOKUP(B34,Scores!A:A,1,FALSE)</f>
        <v>Peter Brombley</v>
      </c>
    </row>
    <row r="35" spans="1:12" ht="16" x14ac:dyDescent="0.2">
      <c r="A35" s="91">
        <v>597</v>
      </c>
      <c r="B35" s="94" t="s">
        <v>666</v>
      </c>
      <c r="C35" s="91"/>
      <c r="D35" s="93">
        <v>6.3599537037037038E-2</v>
      </c>
      <c r="E35" s="93">
        <v>6.293981481481481E-2</v>
      </c>
      <c r="F35" s="91" t="s">
        <v>1308</v>
      </c>
      <c r="G35" s="93">
        <v>5.3680555555555558E-2</v>
      </c>
      <c r="H35" s="91">
        <v>64</v>
      </c>
      <c r="I35" s="91">
        <v>44</v>
      </c>
      <c r="J35" s="91"/>
      <c r="K35">
        <f t="shared" si="0"/>
        <v>94</v>
      </c>
      <c r="L35" t="str">
        <f>+VLOOKUP(B35,Scores!A:A,1,FALSE)</f>
        <v>Carol Brombley</v>
      </c>
    </row>
    <row r="36" spans="1:12" ht="16" x14ac:dyDescent="0.2">
      <c r="A36" s="91">
        <v>601</v>
      </c>
      <c r="B36" s="94" t="s">
        <v>899</v>
      </c>
      <c r="C36" s="91"/>
      <c r="D36" s="93">
        <v>6.3761574074074068E-2</v>
      </c>
      <c r="E36" s="93">
        <v>6.3518518518518516E-2</v>
      </c>
      <c r="F36" s="91" t="s">
        <v>44</v>
      </c>
      <c r="G36" s="91" t="s">
        <v>44</v>
      </c>
      <c r="H36" s="91" t="s">
        <v>44</v>
      </c>
      <c r="I36" s="91">
        <v>23</v>
      </c>
      <c r="J36" s="91"/>
      <c r="K36">
        <f t="shared" si="0"/>
        <v>73</v>
      </c>
      <c r="L36" t="str">
        <f>+VLOOKUP(B36,Scores!A:A,1,FALSE)</f>
        <v>Simon Connolly</v>
      </c>
    </row>
    <row r="37" spans="1:12" ht="16" x14ac:dyDescent="0.2">
      <c r="A37" s="91">
        <v>633</v>
      </c>
      <c r="B37" s="94" t="s">
        <v>1113</v>
      </c>
      <c r="C37" s="91"/>
      <c r="D37" s="93">
        <v>6.4548611111111112E-2</v>
      </c>
      <c r="E37" s="93">
        <v>6.4108796296296303E-2</v>
      </c>
      <c r="F37" s="91" t="s">
        <v>44</v>
      </c>
      <c r="G37" s="91" t="s">
        <v>44</v>
      </c>
      <c r="H37" s="91" t="s">
        <v>44</v>
      </c>
      <c r="I37" s="91">
        <v>42</v>
      </c>
      <c r="J37" s="91"/>
      <c r="K37">
        <f t="shared" si="0"/>
        <v>92</v>
      </c>
      <c r="L37" t="str">
        <f>+VLOOKUP(B37,Scores!A:A,1,FALSE)</f>
        <v>Stephanie Dudman</v>
      </c>
    </row>
    <row r="38" spans="1:12" ht="16" x14ac:dyDescent="0.2">
      <c r="A38" s="91">
        <v>635</v>
      </c>
      <c r="B38" s="94" t="s">
        <v>856</v>
      </c>
      <c r="C38" s="91"/>
      <c r="D38" s="93">
        <v>6.4675925925925928E-2</v>
      </c>
      <c r="E38" s="93">
        <v>6.400462962962962E-2</v>
      </c>
      <c r="F38" s="91" t="s">
        <v>44</v>
      </c>
      <c r="G38" s="91" t="s">
        <v>44</v>
      </c>
      <c r="H38" s="91" t="s">
        <v>44</v>
      </c>
      <c r="I38" s="91">
        <v>22</v>
      </c>
      <c r="J38" s="91"/>
      <c r="K38">
        <f t="shared" si="0"/>
        <v>72</v>
      </c>
      <c r="L38" t="str">
        <f>+VLOOKUP(B38,Scores!A:A,1,FALSE)</f>
        <v>Matthew Gardner</v>
      </c>
    </row>
    <row r="39" spans="1:12" ht="16" x14ac:dyDescent="0.2">
      <c r="A39" s="91">
        <v>636</v>
      </c>
      <c r="B39" s="94" t="s">
        <v>638</v>
      </c>
      <c r="C39" s="91"/>
      <c r="D39" s="93">
        <v>6.4675925925925928E-2</v>
      </c>
      <c r="E39" s="93">
        <v>6.40162037037037E-2</v>
      </c>
      <c r="F39" s="91" t="s">
        <v>1298</v>
      </c>
      <c r="G39" s="93">
        <v>6.1793981481481484E-2</v>
      </c>
      <c r="H39" s="91">
        <v>56</v>
      </c>
      <c r="I39" s="91">
        <v>43</v>
      </c>
      <c r="J39" s="91"/>
      <c r="K39">
        <f t="shared" si="0"/>
        <v>93</v>
      </c>
      <c r="L39" t="str">
        <f>+VLOOKUP(B39,Scores!A:A,1,FALSE)</f>
        <v>Karen Seaby</v>
      </c>
    </row>
    <row r="40" spans="1:12" ht="16" x14ac:dyDescent="0.2">
      <c r="A40" s="91">
        <v>640</v>
      </c>
      <c r="B40" s="94" t="s">
        <v>893</v>
      </c>
      <c r="C40" s="91"/>
      <c r="D40" s="93">
        <v>6.475694444444445E-2</v>
      </c>
      <c r="E40" s="93">
        <v>6.4097222222222222E-2</v>
      </c>
      <c r="F40" s="91" t="s">
        <v>44</v>
      </c>
      <c r="G40" s="91" t="s">
        <v>44</v>
      </c>
      <c r="H40" s="91" t="s">
        <v>44</v>
      </c>
      <c r="I40" s="91">
        <v>21</v>
      </c>
      <c r="J40" s="91"/>
      <c r="K40">
        <f t="shared" si="0"/>
        <v>71</v>
      </c>
      <c r="L40" t="str">
        <f>+VLOOKUP(B40,Scores!A:A,1,FALSE)</f>
        <v>Paul Emery</v>
      </c>
    </row>
    <row r="41" spans="1:12" ht="16" x14ac:dyDescent="0.2">
      <c r="A41" s="91">
        <v>656</v>
      </c>
      <c r="B41" s="94" t="s">
        <v>900</v>
      </c>
      <c r="C41" s="91"/>
      <c r="D41" s="93">
        <v>6.5231481481481488E-2</v>
      </c>
      <c r="E41" s="93">
        <v>6.4768518518518517E-2</v>
      </c>
      <c r="F41" s="91" t="s">
        <v>1298</v>
      </c>
      <c r="G41" s="93">
        <v>6.0011574074074071E-2</v>
      </c>
      <c r="H41" s="91">
        <v>57</v>
      </c>
      <c r="I41" s="91">
        <v>41</v>
      </c>
      <c r="J41" s="91"/>
      <c r="K41">
        <f t="shared" si="0"/>
        <v>91</v>
      </c>
      <c r="L41" t="str">
        <f>+VLOOKUP(B41,Scores!A:A,1,FALSE)</f>
        <v>Vlatka Lake</v>
      </c>
    </row>
    <row r="42" spans="1:12" ht="16" x14ac:dyDescent="0.2">
      <c r="A42" s="91">
        <v>665</v>
      </c>
      <c r="B42" s="94" t="s">
        <v>47</v>
      </c>
      <c r="C42" s="91"/>
      <c r="D42" s="93">
        <v>6.5509259259259267E-2</v>
      </c>
      <c r="E42" s="93">
        <v>6.5335648148148143E-2</v>
      </c>
      <c r="F42" s="91" t="s">
        <v>1308</v>
      </c>
      <c r="G42" s="93">
        <v>4.9837962962962966E-2</v>
      </c>
      <c r="H42" s="91">
        <v>62</v>
      </c>
      <c r="I42" s="91">
        <v>20</v>
      </c>
      <c r="J42" s="91"/>
      <c r="K42">
        <f t="shared" si="0"/>
        <v>70</v>
      </c>
      <c r="L42" t="str">
        <f>+VLOOKUP(B42,Scores!A:A,1,FALSE)</f>
        <v>Alan Street</v>
      </c>
    </row>
    <row r="43" spans="1:12" ht="16" x14ac:dyDescent="0.2">
      <c r="A43" s="91">
        <v>682</v>
      </c>
      <c r="B43" s="94" t="s">
        <v>51</v>
      </c>
      <c r="C43" s="91" t="s">
        <v>1104</v>
      </c>
      <c r="D43" s="93">
        <v>6.6249999999999989E-2</v>
      </c>
      <c r="E43" s="93">
        <v>6.6006944444444438E-2</v>
      </c>
      <c r="F43" s="91" t="s">
        <v>1305</v>
      </c>
      <c r="G43" s="93">
        <v>4.2685185185185187E-2</v>
      </c>
      <c r="H43" s="91">
        <v>72</v>
      </c>
      <c r="I43" s="91">
        <v>18</v>
      </c>
      <c r="J43" s="91"/>
      <c r="K43">
        <f t="shared" si="0"/>
        <v>68</v>
      </c>
      <c r="L43" t="str">
        <f>+VLOOKUP(B43,Scores!A:A,1,FALSE)</f>
        <v>David Bayle</v>
      </c>
    </row>
    <row r="44" spans="1:12" ht="16" x14ac:dyDescent="0.2">
      <c r="A44" s="91">
        <v>693</v>
      </c>
      <c r="B44" s="94" t="s">
        <v>929</v>
      </c>
      <c r="C44" s="91"/>
      <c r="D44" s="93">
        <v>6.6562500000000011E-2</v>
      </c>
      <c r="E44" s="93">
        <v>6.5914351851851849E-2</v>
      </c>
      <c r="F44" s="91" t="s">
        <v>44</v>
      </c>
      <c r="G44" s="91" t="s">
        <v>44</v>
      </c>
      <c r="H44" s="91" t="s">
        <v>44</v>
      </c>
      <c r="I44" s="91">
        <v>19</v>
      </c>
      <c r="J44" s="91"/>
      <c r="K44">
        <f t="shared" si="0"/>
        <v>69</v>
      </c>
      <c r="L44" t="str">
        <f>+VLOOKUP(B44,Scores!A:A,1,FALSE)</f>
        <v>Paul Newbury</v>
      </c>
    </row>
    <row r="45" spans="1:12" ht="16" x14ac:dyDescent="0.2">
      <c r="A45" s="91">
        <v>696</v>
      </c>
      <c r="B45" s="94" t="s">
        <v>1114</v>
      </c>
      <c r="C45" s="91"/>
      <c r="D45" s="93">
        <v>6.6701388888888893E-2</v>
      </c>
      <c r="E45" s="93">
        <v>6.6354166666666659E-2</v>
      </c>
      <c r="F45" s="91" t="s">
        <v>44</v>
      </c>
      <c r="G45" s="91" t="s">
        <v>44</v>
      </c>
      <c r="H45" s="91" t="s">
        <v>44</v>
      </c>
      <c r="I45" s="91">
        <v>39</v>
      </c>
      <c r="J45" s="91"/>
      <c r="K45">
        <f t="shared" si="0"/>
        <v>89</v>
      </c>
      <c r="L45" t="str">
        <f>+VLOOKUP(B45,Scores!A:A,1,FALSE)</f>
        <v>Laura Whittington</v>
      </c>
    </row>
    <row r="46" spans="1:12" ht="16" x14ac:dyDescent="0.2">
      <c r="A46" s="91">
        <v>698</v>
      </c>
      <c r="B46" s="94" t="s">
        <v>928</v>
      </c>
      <c r="C46" s="91"/>
      <c r="D46" s="93">
        <v>6.6759259259259254E-2</v>
      </c>
      <c r="E46" s="93">
        <v>6.6400462962962967E-2</v>
      </c>
      <c r="F46" s="91" t="s">
        <v>44</v>
      </c>
      <c r="G46" s="91" t="s">
        <v>44</v>
      </c>
      <c r="H46" s="91" t="s">
        <v>44</v>
      </c>
      <c r="I46" s="91">
        <v>38</v>
      </c>
      <c r="J46" s="91"/>
      <c r="K46">
        <f t="shared" si="0"/>
        <v>88</v>
      </c>
      <c r="L46" t="str">
        <f>+VLOOKUP(B46,Scores!A:A,1,FALSE)</f>
        <v>Cathy Whittington</v>
      </c>
    </row>
    <row r="47" spans="1:12" ht="16" x14ac:dyDescent="0.2">
      <c r="A47" s="91">
        <v>700</v>
      </c>
      <c r="B47" s="94" t="s">
        <v>818</v>
      </c>
      <c r="C47" s="91"/>
      <c r="D47" s="93">
        <v>6.6805555555555562E-2</v>
      </c>
      <c r="E47" s="93">
        <v>6.6342592592592592E-2</v>
      </c>
      <c r="F47" s="91" t="s">
        <v>44</v>
      </c>
      <c r="G47" s="91" t="s">
        <v>44</v>
      </c>
      <c r="H47" s="91" t="s">
        <v>44</v>
      </c>
      <c r="I47" s="91">
        <v>40</v>
      </c>
      <c r="J47" s="91"/>
      <c r="K47">
        <f t="shared" si="0"/>
        <v>90</v>
      </c>
      <c r="L47" t="str">
        <f>+VLOOKUP(B47,Scores!A:A,1,FALSE)</f>
        <v>Amanda Thrower</v>
      </c>
    </row>
    <row r="48" spans="1:12" ht="16" x14ac:dyDescent="0.2">
      <c r="A48" s="91">
        <v>701</v>
      </c>
      <c r="B48" s="94" t="s">
        <v>1102</v>
      </c>
      <c r="C48" s="91"/>
      <c r="D48" s="93">
        <v>6.682870370370371E-2</v>
      </c>
      <c r="E48" s="93">
        <v>6.6435185185185194E-2</v>
      </c>
      <c r="F48" s="91" t="s">
        <v>44</v>
      </c>
      <c r="G48" s="91" t="s">
        <v>44</v>
      </c>
      <c r="H48" s="91" t="s">
        <v>44</v>
      </c>
      <c r="I48" s="91">
        <v>37</v>
      </c>
      <c r="J48" s="91"/>
      <c r="K48">
        <f t="shared" si="0"/>
        <v>87</v>
      </c>
      <c r="L48" t="str">
        <f>+VLOOKUP(B48,Scores!A:A,1,FALSE)</f>
        <v>Hannah Dixon</v>
      </c>
    </row>
    <row r="49" spans="1:12" ht="16" x14ac:dyDescent="0.2">
      <c r="A49" s="91">
        <v>718</v>
      </c>
      <c r="B49" s="94" t="s">
        <v>1069</v>
      </c>
      <c r="C49" s="91"/>
      <c r="D49" s="93">
        <v>6.7210648148148144E-2</v>
      </c>
      <c r="E49" s="93">
        <v>6.6643518518518519E-2</v>
      </c>
      <c r="F49" s="91" t="s">
        <v>1298</v>
      </c>
      <c r="G49" s="93">
        <v>6.1122685185185183E-2</v>
      </c>
      <c r="H49" s="91">
        <v>56</v>
      </c>
      <c r="I49" s="91">
        <v>36</v>
      </c>
      <c r="J49" s="91"/>
      <c r="K49">
        <f t="shared" si="0"/>
        <v>86</v>
      </c>
      <c r="L49" t="str">
        <f>+VLOOKUP(B49,Scores!A:A,1,FALSE)</f>
        <v>Jenni Jones</v>
      </c>
    </row>
    <row r="50" spans="1:12" ht="16" x14ac:dyDescent="0.2">
      <c r="A50" s="91">
        <v>725</v>
      </c>
      <c r="B50" s="94" t="s">
        <v>655</v>
      </c>
      <c r="C50" s="91"/>
      <c r="D50" s="93">
        <v>6.7627314814814821E-2</v>
      </c>
      <c r="E50" s="93">
        <v>6.7164351851851864E-2</v>
      </c>
      <c r="F50" s="91" t="s">
        <v>1285</v>
      </c>
      <c r="G50" s="93">
        <v>5.618055555555556E-2</v>
      </c>
      <c r="H50" s="91">
        <v>55</v>
      </c>
      <c r="I50" s="91">
        <v>17</v>
      </c>
      <c r="J50" s="91"/>
      <c r="K50">
        <f t="shared" si="0"/>
        <v>67</v>
      </c>
      <c r="L50" t="str">
        <f>+VLOOKUP(B50,Scores!A:A,1,FALSE)</f>
        <v>Colin Latham</v>
      </c>
    </row>
    <row r="51" spans="1:12" ht="16" x14ac:dyDescent="0.2">
      <c r="A51" s="91">
        <v>735</v>
      </c>
      <c r="B51" s="94" t="s">
        <v>650</v>
      </c>
      <c r="C51" s="91"/>
      <c r="D51" s="93">
        <v>6.7951388888888895E-2</v>
      </c>
      <c r="E51" s="93">
        <v>6.7303240740740733E-2</v>
      </c>
      <c r="F51" s="91" t="s">
        <v>1304</v>
      </c>
      <c r="G51" s="93">
        <v>5.8773148148148151E-2</v>
      </c>
      <c r="H51" s="91">
        <v>52</v>
      </c>
      <c r="I51" s="91">
        <v>16</v>
      </c>
      <c r="J51" s="91"/>
      <c r="K51">
        <f t="shared" si="0"/>
        <v>66</v>
      </c>
      <c r="L51" t="str">
        <f>+VLOOKUP(B51,Scores!A:A,1,FALSE)</f>
        <v>Sean Jones</v>
      </c>
    </row>
    <row r="52" spans="1:12" ht="16" x14ac:dyDescent="0.2">
      <c r="A52" s="91">
        <v>743</v>
      </c>
      <c r="B52" s="94" t="s">
        <v>1115</v>
      </c>
      <c r="C52" s="91"/>
      <c r="D52" s="93">
        <v>6.8113425925925938E-2</v>
      </c>
      <c r="E52" s="93">
        <v>6.7511574074074085E-2</v>
      </c>
      <c r="F52" s="91" t="s">
        <v>44</v>
      </c>
      <c r="G52" s="91" t="s">
        <v>44</v>
      </c>
      <c r="H52" s="91" t="s">
        <v>44</v>
      </c>
      <c r="I52" s="91">
        <v>35</v>
      </c>
      <c r="J52" s="91"/>
      <c r="K52">
        <f t="shared" si="0"/>
        <v>85</v>
      </c>
      <c r="L52" t="str">
        <f>+VLOOKUP(B52,Scores!A:A,1,FALSE)</f>
        <v>Laura Rogg</v>
      </c>
    </row>
    <row r="53" spans="1:12" ht="16" x14ac:dyDescent="0.2">
      <c r="A53" s="91">
        <v>744</v>
      </c>
      <c r="B53" s="94" t="s">
        <v>1116</v>
      </c>
      <c r="C53" s="91"/>
      <c r="D53" s="93">
        <v>6.8125000000000005E-2</v>
      </c>
      <c r="E53" s="93">
        <v>6.7534722222222218E-2</v>
      </c>
      <c r="F53" s="91" t="s">
        <v>44</v>
      </c>
      <c r="G53" s="91" t="s">
        <v>44</v>
      </c>
      <c r="H53" s="91" t="s">
        <v>44</v>
      </c>
      <c r="I53" s="91">
        <v>15</v>
      </c>
      <c r="J53" s="91"/>
      <c r="K53">
        <f t="shared" si="0"/>
        <v>65</v>
      </c>
      <c r="L53" t="str">
        <f>+VLOOKUP(B53,Scores!A:A,1,FALSE)</f>
        <v>Simon Rogg</v>
      </c>
    </row>
    <row r="54" spans="1:12" ht="16" x14ac:dyDescent="0.2">
      <c r="A54" s="91">
        <v>774</v>
      </c>
      <c r="B54" s="94" t="s">
        <v>43</v>
      </c>
      <c r="C54" s="91"/>
      <c r="D54" s="93">
        <v>6.8738425925925925E-2</v>
      </c>
      <c r="E54" s="93">
        <v>6.8113425925925938E-2</v>
      </c>
      <c r="F54" s="91" t="s">
        <v>1304</v>
      </c>
      <c r="G54" s="93">
        <v>6.3483796296296302E-2</v>
      </c>
      <c r="H54" s="91">
        <v>49</v>
      </c>
      <c r="I54" s="91">
        <v>14</v>
      </c>
      <c r="J54" s="91"/>
      <c r="K54">
        <f t="shared" si="0"/>
        <v>64</v>
      </c>
      <c r="L54" t="str">
        <f>+VLOOKUP(B54,Scores!A:A,1,FALSE)</f>
        <v>Ian Cox</v>
      </c>
    </row>
    <row r="55" spans="1:12" ht="16" x14ac:dyDescent="0.2">
      <c r="A55" s="91">
        <v>775</v>
      </c>
      <c r="B55" s="94" t="s">
        <v>52</v>
      </c>
      <c r="C55" s="91"/>
      <c r="D55" s="93">
        <v>6.8749999999999992E-2</v>
      </c>
      <c r="E55" s="93">
        <v>6.851851851851852E-2</v>
      </c>
      <c r="F55" s="91" t="s">
        <v>1304</v>
      </c>
      <c r="G55" s="93">
        <v>6.1342592592592594E-2</v>
      </c>
      <c r="H55" s="91">
        <v>50</v>
      </c>
      <c r="I55" s="91">
        <v>12</v>
      </c>
      <c r="J55" s="91"/>
      <c r="K55">
        <f t="shared" si="0"/>
        <v>62</v>
      </c>
      <c r="L55" t="str">
        <f>+VLOOKUP(B55,Scores!A:A,1,FALSE)</f>
        <v>Gary Gibbons</v>
      </c>
    </row>
    <row r="56" spans="1:12" ht="16" x14ac:dyDescent="0.2">
      <c r="A56" s="91">
        <v>776</v>
      </c>
      <c r="B56" s="94" t="s">
        <v>1076</v>
      </c>
      <c r="C56" s="91"/>
      <c r="D56" s="93">
        <v>6.8761574074074072E-2</v>
      </c>
      <c r="E56" s="93">
        <v>6.8182870370370366E-2</v>
      </c>
      <c r="F56" s="91" t="s">
        <v>44</v>
      </c>
      <c r="G56" s="91" t="s">
        <v>44</v>
      </c>
      <c r="H56" s="91" t="s">
        <v>44</v>
      </c>
      <c r="I56" s="91">
        <v>13</v>
      </c>
      <c r="J56" s="91"/>
      <c r="K56">
        <f t="shared" si="0"/>
        <v>63</v>
      </c>
      <c r="L56" t="str">
        <f>+VLOOKUP(B56,Scores!A:A,1,FALSE)</f>
        <v>David Stockdale</v>
      </c>
    </row>
    <row r="57" spans="1:12" ht="16" x14ac:dyDescent="0.2">
      <c r="A57" s="91">
        <v>777</v>
      </c>
      <c r="B57" s="94" t="s">
        <v>940</v>
      </c>
      <c r="C57" s="91"/>
      <c r="D57" s="93">
        <v>6.8773148148148153E-2</v>
      </c>
      <c r="E57" s="93">
        <v>6.8125000000000005E-2</v>
      </c>
      <c r="F57" s="91" t="s">
        <v>44</v>
      </c>
      <c r="G57" s="91" t="s">
        <v>44</v>
      </c>
      <c r="H57" s="91" t="s">
        <v>44</v>
      </c>
      <c r="I57" s="91">
        <v>34</v>
      </c>
      <c r="J57" s="91"/>
      <c r="K57">
        <f t="shared" si="0"/>
        <v>84</v>
      </c>
      <c r="L57" t="str">
        <f>+VLOOKUP(B57,Scores!A:A,1,FALSE)</f>
        <v>Nicola Kelly</v>
      </c>
    </row>
    <row r="58" spans="1:12" ht="16" x14ac:dyDescent="0.2">
      <c r="A58" s="91">
        <v>781</v>
      </c>
      <c r="B58" s="94" t="s">
        <v>1117</v>
      </c>
      <c r="C58" s="91"/>
      <c r="D58" s="93">
        <v>6.8923611111111116E-2</v>
      </c>
      <c r="E58" s="93">
        <v>6.8287037037037035E-2</v>
      </c>
      <c r="F58" s="91" t="s">
        <v>1304</v>
      </c>
      <c r="G58" s="93">
        <v>6.8287037037037035E-2</v>
      </c>
      <c r="H58" s="91">
        <v>51</v>
      </c>
      <c r="I58" s="91">
        <v>33</v>
      </c>
      <c r="J58" s="91"/>
      <c r="K58">
        <f t="shared" si="0"/>
        <v>83</v>
      </c>
      <c r="L58" t="str">
        <f>+VLOOKUP(B58,Scores!A:A,1,FALSE)</f>
        <v>Sophie Falkiner</v>
      </c>
    </row>
    <row r="59" spans="1:12" ht="16" x14ac:dyDescent="0.2">
      <c r="A59" s="91">
        <v>791</v>
      </c>
      <c r="B59" s="94" t="s">
        <v>1118</v>
      </c>
      <c r="C59" s="91"/>
      <c r="D59" s="93">
        <v>6.9340277777777778E-2</v>
      </c>
      <c r="E59" s="93">
        <v>6.8703703703703697E-2</v>
      </c>
      <c r="F59" s="91" t="s">
        <v>1285</v>
      </c>
      <c r="G59" s="93">
        <v>6.7106481481481475E-2</v>
      </c>
      <c r="H59" s="91">
        <v>51</v>
      </c>
      <c r="I59" s="91">
        <v>32</v>
      </c>
      <c r="J59" s="91"/>
      <c r="K59">
        <f t="shared" si="0"/>
        <v>82</v>
      </c>
      <c r="L59" t="str">
        <f>+VLOOKUP(B59,Scores!A:A,1,FALSE)</f>
        <v>Alison Matthews</v>
      </c>
    </row>
    <row r="60" spans="1:12" ht="16" x14ac:dyDescent="0.2">
      <c r="A60" s="91">
        <v>815</v>
      </c>
      <c r="B60" s="94" t="s">
        <v>1034</v>
      </c>
      <c r="C60" s="91"/>
      <c r="D60" s="93">
        <v>7.0254629629629625E-2</v>
      </c>
      <c r="E60" s="93">
        <v>6.9826388888888882E-2</v>
      </c>
      <c r="F60" s="91" t="s">
        <v>1298</v>
      </c>
      <c r="G60" s="93">
        <v>6.1076388888888888E-2</v>
      </c>
      <c r="H60" s="91">
        <v>56</v>
      </c>
      <c r="I60" s="91">
        <v>31</v>
      </c>
      <c r="J60" s="91"/>
      <c r="K60">
        <f t="shared" si="0"/>
        <v>81</v>
      </c>
      <c r="L60" t="str">
        <f>+VLOOKUP(B60,Scores!A:A,1,FALSE)</f>
        <v>Cindy Fincham</v>
      </c>
    </row>
    <row r="61" spans="1:12" ht="16" x14ac:dyDescent="0.2">
      <c r="A61" s="91">
        <v>848</v>
      </c>
      <c r="B61" s="94" t="s">
        <v>1119</v>
      </c>
      <c r="C61" s="91"/>
      <c r="D61" s="93">
        <v>7.1608796296296295E-2</v>
      </c>
      <c r="E61" s="93">
        <v>7.0949074074074067E-2</v>
      </c>
      <c r="F61" s="91" t="s">
        <v>1308</v>
      </c>
      <c r="G61" s="93">
        <v>5.0752314814814813E-2</v>
      </c>
      <c r="H61" s="91">
        <v>61</v>
      </c>
      <c r="I61" s="91">
        <v>11</v>
      </c>
      <c r="J61" s="91"/>
      <c r="K61">
        <f t="shared" si="0"/>
        <v>61</v>
      </c>
      <c r="L61" t="str">
        <f>+VLOOKUP(B61,Scores!A:A,1,FALSE)</f>
        <v>Derek Smith</v>
      </c>
    </row>
    <row r="62" spans="1:12" ht="16" x14ac:dyDescent="0.2">
      <c r="A62" s="91">
        <v>851</v>
      </c>
      <c r="B62" s="94" t="s">
        <v>1120</v>
      </c>
      <c r="C62" s="91"/>
      <c r="D62" s="93">
        <v>7.1620370370370376E-2</v>
      </c>
      <c r="E62" s="93">
        <v>7.0972222222222228E-2</v>
      </c>
      <c r="F62" s="91" t="s">
        <v>44</v>
      </c>
      <c r="G62" s="91" t="s">
        <v>44</v>
      </c>
      <c r="H62" s="91" t="s">
        <v>44</v>
      </c>
      <c r="I62" s="91">
        <v>30</v>
      </c>
      <c r="J62" s="91"/>
      <c r="K62">
        <f t="shared" si="0"/>
        <v>80</v>
      </c>
      <c r="L62" t="str">
        <f>+VLOOKUP(B62,Scores!A:A,1,FALSE)</f>
        <v>ELizabeth Misselbrook</v>
      </c>
    </row>
    <row r="63" spans="1:12" ht="16" x14ac:dyDescent="0.2">
      <c r="A63" s="91">
        <v>852</v>
      </c>
      <c r="B63" s="94" t="s">
        <v>54</v>
      </c>
      <c r="C63" s="91"/>
      <c r="D63" s="93">
        <v>7.1620370370370376E-2</v>
      </c>
      <c r="E63" s="93">
        <v>7.0972222222222228E-2</v>
      </c>
      <c r="F63" s="91" t="s">
        <v>1285</v>
      </c>
      <c r="G63" s="93">
        <v>5.6747685185185186E-2</v>
      </c>
      <c r="H63" s="91">
        <v>54</v>
      </c>
      <c r="I63" s="91">
        <v>10</v>
      </c>
      <c r="J63" s="91"/>
      <c r="K63">
        <f t="shared" si="0"/>
        <v>60</v>
      </c>
      <c r="L63" t="str">
        <f>+VLOOKUP(B63,Scores!A:A,1,FALSE)</f>
        <v>Chris Vaal</v>
      </c>
    </row>
    <row r="64" spans="1:12" ht="16" x14ac:dyDescent="0.2">
      <c r="A64" s="91">
        <v>892</v>
      </c>
      <c r="B64" s="94" t="s">
        <v>640</v>
      </c>
      <c r="C64" s="91"/>
      <c r="D64" s="93">
        <v>7.3113425925925915E-2</v>
      </c>
      <c r="E64" s="93">
        <v>7.2291666666666657E-2</v>
      </c>
      <c r="F64" s="91" t="s">
        <v>1304</v>
      </c>
      <c r="G64" s="93">
        <v>6.3657407407407399E-2</v>
      </c>
      <c r="H64" s="91">
        <v>48</v>
      </c>
      <c r="I64" s="91">
        <v>9</v>
      </c>
      <c r="J64" s="91"/>
      <c r="K64">
        <f t="shared" si="0"/>
        <v>59</v>
      </c>
      <c r="L64" t="str">
        <f>+VLOOKUP(B64,Scores!A:A,1,FALSE)</f>
        <v>Michael Hobbs</v>
      </c>
    </row>
    <row r="65" spans="1:12" ht="16" x14ac:dyDescent="0.2">
      <c r="A65" s="91">
        <v>922</v>
      </c>
      <c r="B65" s="94" t="s">
        <v>1121</v>
      </c>
      <c r="C65" s="91"/>
      <c r="D65" s="93">
        <v>7.4583333333333335E-2</v>
      </c>
      <c r="E65" s="93">
        <v>7.4120370370370378E-2</v>
      </c>
      <c r="F65" s="91" t="s">
        <v>1290</v>
      </c>
      <c r="G65" s="93">
        <v>6.3217592592592589E-2</v>
      </c>
      <c r="H65" s="91">
        <v>55</v>
      </c>
      <c r="I65" s="91">
        <v>29</v>
      </c>
      <c r="J65" s="91"/>
      <c r="K65">
        <f t="shared" si="0"/>
        <v>79</v>
      </c>
      <c r="L65" t="str">
        <f>+VLOOKUP(B65,Scores!A:A,1,FALSE)</f>
        <v>Avril Acres</v>
      </c>
    </row>
    <row r="66" spans="1:12" ht="16" x14ac:dyDescent="0.2">
      <c r="A66" s="91">
        <v>923</v>
      </c>
      <c r="B66" s="94" t="s">
        <v>892</v>
      </c>
      <c r="C66" s="91"/>
      <c r="D66" s="93">
        <v>7.4583333333333335E-2</v>
      </c>
      <c r="E66" s="93">
        <v>7.4131944444444445E-2</v>
      </c>
      <c r="F66" s="91" t="s">
        <v>1287</v>
      </c>
      <c r="G66" s="93">
        <v>6.0798611111111116E-2</v>
      </c>
      <c r="H66" s="91">
        <v>57</v>
      </c>
      <c r="I66" s="91">
        <v>28</v>
      </c>
      <c r="J66" s="91"/>
      <c r="K66">
        <f t="shared" si="0"/>
        <v>78</v>
      </c>
      <c r="L66" t="str">
        <f>+VLOOKUP(B66,Scores!A:A,1,FALSE)</f>
        <v>Michelle Rowland</v>
      </c>
    </row>
    <row r="67" spans="1:12" ht="16" x14ac:dyDescent="0.2">
      <c r="A67" s="91">
        <v>927</v>
      </c>
      <c r="B67" s="94" t="s">
        <v>1122</v>
      </c>
      <c r="C67" s="91"/>
      <c r="D67" s="93">
        <v>7.4733796296296298E-2</v>
      </c>
      <c r="E67" s="93">
        <v>7.4432870370370371E-2</v>
      </c>
      <c r="F67" s="91" t="s">
        <v>44</v>
      </c>
      <c r="G67" s="91" t="s">
        <v>44</v>
      </c>
      <c r="H67" s="91" t="s">
        <v>44</v>
      </c>
      <c r="I67" s="91">
        <v>8</v>
      </c>
      <c r="J67" s="91"/>
      <c r="K67">
        <f t="shared" ref="K67:K92" si="1">+I67+50</f>
        <v>58</v>
      </c>
      <c r="L67" t="str">
        <f>+VLOOKUP(B67,Scores!A:A,1,FALSE)</f>
        <v>Alan Phillips</v>
      </c>
    </row>
    <row r="68" spans="1:12" ht="16" x14ac:dyDescent="0.2">
      <c r="A68" s="91">
        <v>928</v>
      </c>
      <c r="B68" s="94" t="s">
        <v>648</v>
      </c>
      <c r="C68" s="91"/>
      <c r="D68" s="93">
        <v>7.4756944444444445E-2</v>
      </c>
      <c r="E68" s="93">
        <v>7.4189814814814806E-2</v>
      </c>
      <c r="F68" s="91" t="s">
        <v>1304</v>
      </c>
      <c r="G68" s="93">
        <v>7.1122685185185178E-2</v>
      </c>
      <c r="H68" s="91">
        <v>49</v>
      </c>
      <c r="I68" s="91">
        <v>27</v>
      </c>
      <c r="J68" s="91"/>
      <c r="K68">
        <f t="shared" si="1"/>
        <v>77</v>
      </c>
      <c r="L68" t="str">
        <f>+VLOOKUP(B68,Scores!A:A,1,FALSE)</f>
        <v>Joanne Dickey</v>
      </c>
    </row>
    <row r="69" spans="1:12" ht="16" x14ac:dyDescent="0.2">
      <c r="A69" s="91">
        <v>945</v>
      </c>
      <c r="B69" s="94" t="s">
        <v>1123</v>
      </c>
      <c r="C69" s="91"/>
      <c r="D69" s="93">
        <v>7.5821759259259255E-2</v>
      </c>
      <c r="E69" s="93">
        <v>7.5150462962962961E-2</v>
      </c>
      <c r="F69" s="91" t="s">
        <v>44</v>
      </c>
      <c r="G69" s="91" t="s">
        <v>44</v>
      </c>
      <c r="H69" s="91" t="s">
        <v>44</v>
      </c>
      <c r="I69" s="91">
        <v>7</v>
      </c>
      <c r="J69" s="91"/>
      <c r="K69">
        <f t="shared" si="1"/>
        <v>57</v>
      </c>
      <c r="L69" t="str">
        <f>+VLOOKUP(B69,Scores!A:A,1,FALSE)</f>
        <v>Antonino Trapani</v>
      </c>
    </row>
    <row r="70" spans="1:12" ht="16" x14ac:dyDescent="0.2">
      <c r="A70" s="91">
        <v>974</v>
      </c>
      <c r="B70" s="94" t="s">
        <v>643</v>
      </c>
      <c r="C70" s="91"/>
      <c r="D70" s="93">
        <v>7.7476851851851852E-2</v>
      </c>
      <c r="E70" s="93">
        <v>7.6840277777777785E-2</v>
      </c>
      <c r="F70" s="91" t="s">
        <v>1304</v>
      </c>
      <c r="G70" s="93">
        <v>7.2523148148148142E-2</v>
      </c>
      <c r="H70" s="91">
        <v>48</v>
      </c>
      <c r="I70" s="91">
        <v>26</v>
      </c>
      <c r="J70" s="91"/>
      <c r="K70">
        <f t="shared" si="1"/>
        <v>76</v>
      </c>
      <c r="L70" t="str">
        <f>+VLOOKUP(B70,Scores!A:A,1,FALSE)</f>
        <v>Joanne Hobbs</v>
      </c>
    </row>
    <row r="71" spans="1:12" ht="16" x14ac:dyDescent="0.2">
      <c r="A71" s="91">
        <v>988</v>
      </c>
      <c r="B71" s="94" t="s">
        <v>58</v>
      </c>
      <c r="C71" s="91"/>
      <c r="D71" s="93">
        <v>7.9027777777777766E-2</v>
      </c>
      <c r="E71" s="93">
        <v>7.856481481481481E-2</v>
      </c>
      <c r="F71" s="91" t="s">
        <v>1290</v>
      </c>
      <c r="G71" s="93">
        <v>6.1018518518518521E-2</v>
      </c>
      <c r="H71" s="91">
        <v>57</v>
      </c>
      <c r="I71" s="91">
        <v>24</v>
      </c>
      <c r="J71" s="91"/>
      <c r="K71">
        <f t="shared" si="1"/>
        <v>74</v>
      </c>
      <c r="L71" t="str">
        <f>+VLOOKUP(B71,Scores!A:A,1,FALSE)</f>
        <v>Angela Thorpe</v>
      </c>
    </row>
    <row r="72" spans="1:12" ht="16" x14ac:dyDescent="0.2">
      <c r="A72" s="91">
        <v>990</v>
      </c>
      <c r="B72" s="94" t="s">
        <v>1124</v>
      </c>
      <c r="C72" s="91"/>
      <c r="D72" s="93">
        <v>7.918981481481481E-2</v>
      </c>
      <c r="E72" s="93">
        <v>7.8495370370370368E-2</v>
      </c>
      <c r="F72" s="91" t="s">
        <v>1290</v>
      </c>
      <c r="G72" s="93">
        <v>6.1817129629629632E-2</v>
      </c>
      <c r="H72" s="91">
        <v>56</v>
      </c>
      <c r="I72" s="91">
        <v>25</v>
      </c>
      <c r="J72" s="91"/>
      <c r="K72">
        <f t="shared" si="1"/>
        <v>75</v>
      </c>
      <c r="L72" t="str">
        <f>+VLOOKUP(B72,Scores!A:A,1,FALSE)</f>
        <v>Tish Bhatnager</v>
      </c>
    </row>
    <row r="73" spans="1:12" ht="16" x14ac:dyDescent="0.2">
      <c r="A73" s="91">
        <v>995</v>
      </c>
      <c r="B73" s="94" t="s">
        <v>60</v>
      </c>
      <c r="C73" s="91"/>
      <c r="D73" s="93">
        <v>7.9444444444444443E-2</v>
      </c>
      <c r="E73" s="93">
        <v>7.8819444444444442E-2</v>
      </c>
      <c r="F73" s="91" t="s">
        <v>1285</v>
      </c>
      <c r="G73" s="93">
        <v>6.6365740740740739E-2</v>
      </c>
      <c r="H73" s="91">
        <v>52</v>
      </c>
      <c r="I73" s="91">
        <v>23</v>
      </c>
      <c r="J73" s="91"/>
      <c r="K73">
        <f t="shared" si="1"/>
        <v>73</v>
      </c>
      <c r="L73" t="str">
        <f>+VLOOKUP(B73,Scores!A:A,1,FALSE)</f>
        <v>Joan Barker</v>
      </c>
    </row>
    <row r="74" spans="1:12" ht="16" x14ac:dyDescent="0.2">
      <c r="A74" s="91">
        <v>998</v>
      </c>
      <c r="B74" s="94" t="s">
        <v>658</v>
      </c>
      <c r="C74" s="91"/>
      <c r="D74" s="93">
        <v>7.9699074074074075E-2</v>
      </c>
      <c r="E74" s="93">
        <v>7.9050925925925927E-2</v>
      </c>
      <c r="F74" s="91" t="s">
        <v>1304</v>
      </c>
      <c r="G74" s="93">
        <v>6.9027777777777785E-2</v>
      </c>
      <c r="H74" s="91">
        <v>45</v>
      </c>
      <c r="I74" s="91">
        <v>6</v>
      </c>
      <c r="J74" s="91"/>
      <c r="K74">
        <f t="shared" si="1"/>
        <v>56</v>
      </c>
      <c r="L74" t="str">
        <f>+VLOOKUP(B74,Scores!A:A,1,FALSE)</f>
        <v>Andrew Pitts</v>
      </c>
    </row>
    <row r="75" spans="1:12" ht="16" x14ac:dyDescent="0.2">
      <c r="A75" s="91">
        <v>1004</v>
      </c>
      <c r="B75" s="94" t="s">
        <v>1125</v>
      </c>
      <c r="C75" s="91"/>
      <c r="D75" s="93">
        <v>8.0462962962962958E-2</v>
      </c>
      <c r="E75" s="93">
        <v>7.9675925925925928E-2</v>
      </c>
      <c r="F75" s="91" t="s">
        <v>44</v>
      </c>
      <c r="G75" s="91" t="s">
        <v>44</v>
      </c>
      <c r="H75" s="91" t="s">
        <v>44</v>
      </c>
      <c r="I75" s="91">
        <v>5</v>
      </c>
      <c r="J75" s="91"/>
      <c r="K75">
        <f t="shared" si="1"/>
        <v>55</v>
      </c>
      <c r="L75" t="str">
        <f>+VLOOKUP(B75,Scores!A:A,1,FALSE)</f>
        <v>Brian Skinner</v>
      </c>
    </row>
    <row r="76" spans="1:12" ht="16" x14ac:dyDescent="0.2">
      <c r="A76" s="91">
        <v>1008</v>
      </c>
      <c r="B76" s="94" t="s">
        <v>1126</v>
      </c>
      <c r="C76" s="91"/>
      <c r="D76" s="93">
        <v>8.0729166666666671E-2</v>
      </c>
      <c r="E76" s="93">
        <v>8.0231481481481473E-2</v>
      </c>
      <c r="F76" s="91" t="s">
        <v>44</v>
      </c>
      <c r="G76" s="91" t="s">
        <v>44</v>
      </c>
      <c r="H76" s="91" t="s">
        <v>44</v>
      </c>
      <c r="I76" s="91">
        <v>22</v>
      </c>
      <c r="J76" s="91"/>
      <c r="K76">
        <f t="shared" si="1"/>
        <v>72</v>
      </c>
      <c r="L76" t="str">
        <f>+VLOOKUP(B76,Scores!A:A,1,FALSE)</f>
        <v>Kelly Faulkner</v>
      </c>
    </row>
    <row r="77" spans="1:12" ht="16" x14ac:dyDescent="0.2">
      <c r="A77" s="91">
        <v>1018</v>
      </c>
      <c r="B77" s="94" t="s">
        <v>59</v>
      </c>
      <c r="C77" s="91"/>
      <c r="D77" s="93">
        <v>8.1215277777777775E-2</v>
      </c>
      <c r="E77" s="93">
        <v>8.0393518518518517E-2</v>
      </c>
      <c r="F77" s="91" t="s">
        <v>1285</v>
      </c>
      <c r="G77" s="93">
        <v>6.1319444444444447E-2</v>
      </c>
      <c r="H77" s="91">
        <v>50</v>
      </c>
      <c r="I77" s="91">
        <v>4</v>
      </c>
      <c r="J77" s="91"/>
      <c r="K77">
        <f t="shared" si="1"/>
        <v>54</v>
      </c>
      <c r="L77" t="str">
        <f>+VLOOKUP(B77,Scores!A:A,1,FALSE)</f>
        <v>Gary Wells</v>
      </c>
    </row>
    <row r="78" spans="1:12" ht="16" x14ac:dyDescent="0.2">
      <c r="A78" s="91">
        <v>1022</v>
      </c>
      <c r="B78" s="94" t="s">
        <v>883</v>
      </c>
      <c r="C78" s="91"/>
      <c r="D78" s="93">
        <v>8.1828703703703709E-2</v>
      </c>
      <c r="E78" s="93">
        <v>8.1006944444444437E-2</v>
      </c>
      <c r="F78" s="91" t="s">
        <v>44</v>
      </c>
      <c r="G78" s="91" t="s">
        <v>44</v>
      </c>
      <c r="H78" s="91" t="s">
        <v>44</v>
      </c>
      <c r="I78" s="91">
        <v>21</v>
      </c>
      <c r="J78" s="91"/>
      <c r="K78">
        <f t="shared" si="1"/>
        <v>71</v>
      </c>
      <c r="L78" t="str">
        <f>+VLOOKUP(B78,Scores!A:A,1,FALSE)</f>
        <v>Nicola Franklin</v>
      </c>
    </row>
    <row r="79" spans="1:12" ht="16" x14ac:dyDescent="0.2">
      <c r="A79" s="91">
        <v>1027</v>
      </c>
      <c r="B79" s="94" t="s">
        <v>987</v>
      </c>
      <c r="C79" s="91"/>
      <c r="D79" s="93">
        <v>8.2349537037037041E-2</v>
      </c>
      <c r="E79" s="93">
        <v>8.1736111111111107E-2</v>
      </c>
      <c r="F79" s="91" t="s">
        <v>44</v>
      </c>
      <c r="G79" s="91" t="s">
        <v>44</v>
      </c>
      <c r="H79" s="91" t="s">
        <v>44</v>
      </c>
      <c r="I79" s="91">
        <v>20</v>
      </c>
      <c r="J79" s="91"/>
      <c r="K79">
        <f t="shared" si="1"/>
        <v>70</v>
      </c>
      <c r="L79" t="str">
        <f>+VLOOKUP(B79,Scores!A:A,1,FALSE)</f>
        <v>Joanne Stubbings</v>
      </c>
    </row>
    <row r="80" spans="1:12" ht="16" x14ac:dyDescent="0.2">
      <c r="A80" s="91">
        <v>1034</v>
      </c>
      <c r="B80" s="94" t="s">
        <v>885</v>
      </c>
      <c r="C80" s="91"/>
      <c r="D80" s="93">
        <v>8.3506944444444453E-2</v>
      </c>
      <c r="E80" s="93">
        <v>8.2581018518518512E-2</v>
      </c>
      <c r="F80" s="91" t="s">
        <v>44</v>
      </c>
      <c r="G80" s="91" t="s">
        <v>44</v>
      </c>
      <c r="H80" s="91" t="s">
        <v>44</v>
      </c>
      <c r="I80" s="91">
        <v>19</v>
      </c>
      <c r="J80" s="91"/>
      <c r="K80">
        <f t="shared" si="1"/>
        <v>69</v>
      </c>
      <c r="L80" t="str">
        <f>+VLOOKUP(B80,Scores!A:A,1,FALSE)</f>
        <v>Moyna Miller</v>
      </c>
    </row>
    <row r="81" spans="1:12" ht="16" x14ac:dyDescent="0.2">
      <c r="A81" s="91">
        <v>1054</v>
      </c>
      <c r="B81" s="94" t="s">
        <v>657</v>
      </c>
      <c r="C81" s="91"/>
      <c r="D81" s="93">
        <v>8.8229166666666678E-2</v>
      </c>
      <c r="E81" s="93">
        <v>8.774305555555556E-2</v>
      </c>
      <c r="F81" s="91" t="s">
        <v>1304</v>
      </c>
      <c r="G81" s="93">
        <v>8.4699074074074066E-2</v>
      </c>
      <c r="H81" s="91">
        <v>41</v>
      </c>
      <c r="I81" s="91">
        <v>18</v>
      </c>
      <c r="J81" s="91"/>
      <c r="K81">
        <f t="shared" si="1"/>
        <v>68</v>
      </c>
      <c r="L81" t="str">
        <f>+VLOOKUP(B81,Scores!A:A,1,FALSE)</f>
        <v>Ruth Babalola</v>
      </c>
    </row>
    <row r="82" spans="1:12" ht="16" x14ac:dyDescent="0.2">
      <c r="A82" s="91">
        <v>1055</v>
      </c>
      <c r="B82" s="94" t="s">
        <v>861</v>
      </c>
      <c r="C82" s="91"/>
      <c r="D82" s="93">
        <v>8.8726851851851848E-2</v>
      </c>
      <c r="E82" s="93">
        <v>8.789351851851851E-2</v>
      </c>
      <c r="F82" s="91" t="s">
        <v>44</v>
      </c>
      <c r="G82" s="91" t="s">
        <v>44</v>
      </c>
      <c r="H82" s="91" t="s">
        <v>44</v>
      </c>
      <c r="I82" s="91">
        <v>17</v>
      </c>
      <c r="J82" s="91"/>
      <c r="K82">
        <f t="shared" si="1"/>
        <v>67</v>
      </c>
      <c r="L82" t="str">
        <f>+VLOOKUP(B82,Scores!A:A,1,FALSE)</f>
        <v>Cecilia Phiri</v>
      </c>
    </row>
    <row r="83" spans="1:12" ht="16" x14ac:dyDescent="0.2">
      <c r="A83" s="91">
        <v>1056</v>
      </c>
      <c r="B83" s="94" t="s">
        <v>886</v>
      </c>
      <c r="C83" s="91"/>
      <c r="D83" s="93">
        <v>8.8877314814814812E-2</v>
      </c>
      <c r="E83" s="93">
        <v>8.7986111111111112E-2</v>
      </c>
      <c r="F83" s="91" t="s">
        <v>44</v>
      </c>
      <c r="G83" s="91" t="s">
        <v>44</v>
      </c>
      <c r="H83" s="91" t="s">
        <v>44</v>
      </c>
      <c r="I83" s="91">
        <v>16</v>
      </c>
      <c r="J83" s="91"/>
      <c r="K83">
        <f t="shared" si="1"/>
        <v>66</v>
      </c>
      <c r="L83" t="str">
        <f>+VLOOKUP(B83,Scores!A:A,1,FALSE)</f>
        <v>Danielle Miller</v>
      </c>
    </row>
    <row r="84" spans="1:12" ht="16" x14ac:dyDescent="0.2">
      <c r="A84" s="91">
        <v>1057</v>
      </c>
      <c r="B84" s="94" t="s">
        <v>988</v>
      </c>
      <c r="C84" s="91"/>
      <c r="D84" s="93">
        <v>8.9108796296296297E-2</v>
      </c>
      <c r="E84" s="93">
        <v>8.8495370370370363E-2</v>
      </c>
      <c r="F84" s="91" t="s">
        <v>44</v>
      </c>
      <c r="G84" s="91" t="s">
        <v>44</v>
      </c>
      <c r="H84" s="91" t="s">
        <v>44</v>
      </c>
      <c r="I84" s="91">
        <v>15</v>
      </c>
      <c r="J84" s="91"/>
      <c r="K84">
        <f t="shared" si="1"/>
        <v>65</v>
      </c>
      <c r="L84" t="str">
        <f>+VLOOKUP(B84,Scores!A:A,1,FALSE)</f>
        <v>Stracey Brookman</v>
      </c>
    </row>
    <row r="85" spans="1:12" ht="16" x14ac:dyDescent="0.2">
      <c r="A85" s="91">
        <v>1058</v>
      </c>
      <c r="B85" s="94" t="s">
        <v>61</v>
      </c>
      <c r="C85" s="91"/>
      <c r="D85" s="93">
        <v>9.0208333333333335E-2</v>
      </c>
      <c r="E85" s="93">
        <v>8.9305555555555569E-2</v>
      </c>
      <c r="F85" s="91" t="s">
        <v>1304</v>
      </c>
      <c r="G85" s="93">
        <v>8.4976851851851845E-2</v>
      </c>
      <c r="H85" s="91">
        <v>41</v>
      </c>
      <c r="I85" s="91">
        <v>14</v>
      </c>
      <c r="J85" s="91"/>
      <c r="K85">
        <f t="shared" si="1"/>
        <v>64</v>
      </c>
      <c r="L85" t="str">
        <f>+VLOOKUP(B85,Scores!A:A,1,FALSE)</f>
        <v>Niki Felton</v>
      </c>
    </row>
    <row r="86" spans="1:12" ht="16" x14ac:dyDescent="0.2">
      <c r="A86" s="91">
        <v>1059</v>
      </c>
      <c r="B86" s="94" t="s">
        <v>659</v>
      </c>
      <c r="C86" s="91"/>
      <c r="D86" s="93">
        <v>9.0219907407407415E-2</v>
      </c>
      <c r="E86" s="93">
        <v>8.9317129629629621E-2</v>
      </c>
      <c r="F86" s="91" t="s">
        <v>1304</v>
      </c>
      <c r="G86" s="93">
        <v>8.7245370370370376E-2</v>
      </c>
      <c r="H86" s="91">
        <v>40</v>
      </c>
      <c r="I86" s="91">
        <v>13</v>
      </c>
      <c r="J86" s="91"/>
      <c r="K86">
        <f t="shared" si="1"/>
        <v>63</v>
      </c>
      <c r="L86" t="str">
        <f>+VLOOKUP(B86,Scores!A:A,1,FALSE)</f>
        <v>Martine Thompson</v>
      </c>
    </row>
    <row r="87" spans="1:12" ht="16" x14ac:dyDescent="0.2">
      <c r="A87" s="91">
        <v>1067</v>
      </c>
      <c r="B87" s="94" t="s">
        <v>1037</v>
      </c>
      <c r="C87" s="91"/>
      <c r="D87" s="93">
        <v>9.2083333333333336E-2</v>
      </c>
      <c r="E87" s="93">
        <v>9.1273148148148145E-2</v>
      </c>
      <c r="F87" s="91" t="s">
        <v>1304</v>
      </c>
      <c r="G87" s="93">
        <v>7.3865740740740746E-2</v>
      </c>
      <c r="H87" s="91">
        <v>47</v>
      </c>
      <c r="I87" s="91">
        <v>12</v>
      </c>
      <c r="J87" s="91"/>
      <c r="K87">
        <f t="shared" si="1"/>
        <v>62</v>
      </c>
      <c r="L87" t="str">
        <f>+VLOOKUP(B87,Scores!A:A,1,FALSE)</f>
        <v>Gaynor Murray</v>
      </c>
    </row>
    <row r="88" spans="1:12" ht="16" x14ac:dyDescent="0.2">
      <c r="A88" s="91">
        <v>1068</v>
      </c>
      <c r="B88" s="94" t="s">
        <v>860</v>
      </c>
      <c r="C88" s="91"/>
      <c r="D88" s="93">
        <v>9.2106481481481484E-2</v>
      </c>
      <c r="E88" s="93">
        <v>9.1481481481481483E-2</v>
      </c>
      <c r="F88" s="91" t="s">
        <v>1304</v>
      </c>
      <c r="G88" s="93">
        <v>8.9872685185185194E-2</v>
      </c>
      <c r="H88" s="91">
        <v>34</v>
      </c>
      <c r="I88" s="91">
        <v>3</v>
      </c>
      <c r="J88" s="91"/>
      <c r="K88">
        <f t="shared" si="1"/>
        <v>53</v>
      </c>
      <c r="L88" t="str">
        <f>+VLOOKUP(B88,Scores!A:A,1,FALSE)</f>
        <v>Peter Tott</v>
      </c>
    </row>
    <row r="89" spans="1:12" ht="16" x14ac:dyDescent="0.2">
      <c r="A89" s="91">
        <v>1074</v>
      </c>
      <c r="B89" s="94" t="s">
        <v>1060</v>
      </c>
      <c r="C89" s="91"/>
      <c r="D89" s="93">
        <v>9.5428240740740744E-2</v>
      </c>
      <c r="E89" s="93">
        <v>9.4594907407407405E-2</v>
      </c>
      <c r="F89" s="91" t="s">
        <v>44</v>
      </c>
      <c r="G89" s="91" t="s">
        <v>44</v>
      </c>
      <c r="H89" s="91" t="s">
        <v>44</v>
      </c>
      <c r="I89" s="91">
        <v>11</v>
      </c>
      <c r="J89" s="91"/>
      <c r="K89">
        <f t="shared" si="1"/>
        <v>61</v>
      </c>
      <c r="L89" t="str">
        <f>+VLOOKUP(B89,Scores!A:A,1,FALSE)</f>
        <v>Sophie Blumenthal</v>
      </c>
    </row>
    <row r="90" spans="1:12" ht="16" x14ac:dyDescent="0.2">
      <c r="A90" s="91">
        <v>1075</v>
      </c>
      <c r="B90" s="94" t="s">
        <v>989</v>
      </c>
      <c r="C90" s="91"/>
      <c r="D90" s="93">
        <v>9.6134259259259267E-2</v>
      </c>
      <c r="E90" s="93">
        <v>9.5208333333333339E-2</v>
      </c>
      <c r="F90" s="91" t="s">
        <v>1304</v>
      </c>
      <c r="G90" s="93">
        <v>8.2245370370370371E-2</v>
      </c>
      <c r="H90" s="91">
        <v>42</v>
      </c>
      <c r="I90" s="91">
        <v>10</v>
      </c>
      <c r="J90" s="91"/>
      <c r="K90">
        <f t="shared" si="1"/>
        <v>60</v>
      </c>
      <c r="L90" t="str">
        <f>+VLOOKUP(B90,Scores!A:A,1,FALSE)</f>
        <v>Claire Ford</v>
      </c>
    </row>
    <row r="91" spans="1:12" ht="16" x14ac:dyDescent="0.2">
      <c r="A91" s="91">
        <v>1076</v>
      </c>
      <c r="B91" s="94" t="s">
        <v>1127</v>
      </c>
      <c r="C91" s="91"/>
      <c r="D91" s="93">
        <v>9.6168981481481494E-2</v>
      </c>
      <c r="E91" s="93">
        <v>9.5243055555555553E-2</v>
      </c>
      <c r="F91" s="91" t="s">
        <v>44</v>
      </c>
      <c r="G91" s="91" t="s">
        <v>44</v>
      </c>
      <c r="H91" s="91" t="s">
        <v>44</v>
      </c>
      <c r="I91" s="91">
        <v>9</v>
      </c>
      <c r="J91" s="91"/>
      <c r="K91">
        <f t="shared" si="1"/>
        <v>59</v>
      </c>
      <c r="L91" t="str">
        <f>+VLOOKUP(B91,Scores!A:A,1,FALSE)</f>
        <v>Elizabeth Ford</v>
      </c>
    </row>
    <row r="92" spans="1:12" ht="16" x14ac:dyDescent="0.2">
      <c r="A92" s="91">
        <v>1079</v>
      </c>
      <c r="B92" s="94" t="s">
        <v>894</v>
      </c>
      <c r="C92" s="91"/>
      <c r="D92" s="93">
        <v>9.7696759259259261E-2</v>
      </c>
      <c r="E92" s="93">
        <v>9.6759259259259253E-2</v>
      </c>
      <c r="F92" s="91" t="s">
        <v>44</v>
      </c>
      <c r="G92" s="91" t="s">
        <v>44</v>
      </c>
      <c r="H92" s="91" t="s">
        <v>44</v>
      </c>
      <c r="I92" s="91">
        <v>8</v>
      </c>
      <c r="J92" s="91"/>
      <c r="K92">
        <f t="shared" si="1"/>
        <v>58</v>
      </c>
      <c r="L92" t="str">
        <f>+VLOOKUP(B92,Scores!A:A,1,FALSE)</f>
        <v>Sarah Austin</v>
      </c>
    </row>
    <row r="93" spans="1:12" ht="16" x14ac:dyDescent="0.2">
      <c r="A93" s="91">
        <v>1083</v>
      </c>
      <c r="B93" s="94" t="s">
        <v>977</v>
      </c>
      <c r="C93" s="91"/>
      <c r="D93" s="93">
        <v>9.8483796296296292E-2</v>
      </c>
      <c r="E93" s="93">
        <v>9.7592592592592606E-2</v>
      </c>
      <c r="F93" s="91" t="s">
        <v>44</v>
      </c>
      <c r="G93" s="91" t="s">
        <v>44</v>
      </c>
      <c r="H93" s="91" t="s">
        <v>44</v>
      </c>
      <c r="I93" s="91">
        <v>7</v>
      </c>
    </row>
  </sheetData>
  <autoFilter ref="A1:L92" xr:uid="{CF57FCB8-44E8-4421-92C7-9ED15F055232}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2"/>
  <sheetViews>
    <sheetView workbookViewId="0">
      <selection activeCell="K48" sqref="K48"/>
    </sheetView>
  </sheetViews>
  <sheetFormatPr baseColWidth="10" defaultColWidth="9.1640625" defaultRowHeight="15" x14ac:dyDescent="0.2"/>
  <cols>
    <col min="1" max="1" width="8.1640625" bestFit="1" customWidth="1"/>
    <col min="2" max="2" width="26.1640625" customWidth="1"/>
    <col min="3" max="3" width="8.83203125" bestFit="1" customWidth="1"/>
    <col min="4" max="5" width="8.1640625" bestFit="1" customWidth="1"/>
    <col min="6" max="6" width="6.1640625" bestFit="1" customWidth="1"/>
    <col min="7" max="7" width="8.5" bestFit="1" customWidth="1"/>
    <col min="8" max="9" width="7.83203125" bestFit="1" customWidth="1"/>
    <col min="10" max="10" width="24.5" customWidth="1"/>
    <col min="11" max="11" width="12.1640625" bestFit="1" customWidth="1"/>
    <col min="12" max="12" width="16.83203125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x14ac:dyDescent="0.2">
      <c r="A2">
        <v>2</v>
      </c>
      <c r="B2" t="s">
        <v>854</v>
      </c>
      <c r="D2" s="73">
        <v>3.7974537037037036E-2</v>
      </c>
      <c r="E2" s="73">
        <v>3.7974537037037036E-2</v>
      </c>
      <c r="F2" t="s">
        <v>1040</v>
      </c>
      <c r="G2" s="73">
        <v>3.7974537037037036E-2</v>
      </c>
      <c r="H2">
        <v>81</v>
      </c>
      <c r="I2">
        <v>50</v>
      </c>
      <c r="K2">
        <f>+I2+50</f>
        <v>100</v>
      </c>
      <c r="L2" t="str">
        <f>+VLOOKUP(B2,Scores!A:A,1,FALSE)</f>
        <v>Neil Kevern</v>
      </c>
    </row>
    <row r="3" spans="1:12" x14ac:dyDescent="0.2">
      <c r="A3">
        <v>16</v>
      </c>
      <c r="B3" t="s">
        <v>632</v>
      </c>
      <c r="D3" s="73">
        <v>4.2951388888888886E-2</v>
      </c>
      <c r="E3" s="73">
        <v>4.2928240740740746E-2</v>
      </c>
      <c r="F3" t="s">
        <v>1039</v>
      </c>
      <c r="G3" s="73">
        <v>4.0648148148148149E-2</v>
      </c>
      <c r="H3">
        <v>76</v>
      </c>
      <c r="I3">
        <v>49</v>
      </c>
      <c r="K3">
        <f t="shared" ref="K3:K52" si="0">+I3+50</f>
        <v>99</v>
      </c>
      <c r="L3" t="str">
        <f>+VLOOKUP(B3,Scores!A:A,1,FALSE)</f>
        <v>Paul Herbert</v>
      </c>
    </row>
    <row r="4" spans="1:12" x14ac:dyDescent="0.2">
      <c r="A4">
        <v>18</v>
      </c>
      <c r="B4" t="s">
        <v>855</v>
      </c>
      <c r="D4" s="73">
        <v>4.3159722222222224E-2</v>
      </c>
      <c r="E4" s="73">
        <v>4.313657407407407E-2</v>
      </c>
      <c r="F4" t="s">
        <v>1039</v>
      </c>
      <c r="G4" s="73">
        <v>4.0208333333333332E-2</v>
      </c>
      <c r="H4">
        <v>77</v>
      </c>
      <c r="I4">
        <v>48</v>
      </c>
      <c r="K4">
        <f t="shared" si="0"/>
        <v>98</v>
      </c>
      <c r="L4" t="str">
        <f>+VLOOKUP(B4,Scores!A:A,1,FALSE)</f>
        <v>Dave Perrett</v>
      </c>
    </row>
    <row r="5" spans="1:12" x14ac:dyDescent="0.2">
      <c r="A5">
        <v>19</v>
      </c>
      <c r="B5" t="s">
        <v>939</v>
      </c>
      <c r="D5" s="73">
        <v>4.3263888888888886E-2</v>
      </c>
      <c r="E5" s="73">
        <v>4.3240740740740739E-2</v>
      </c>
      <c r="F5" t="s">
        <v>1028</v>
      </c>
      <c r="G5" s="73">
        <v>4.2893518518518518E-2</v>
      </c>
      <c r="H5">
        <v>72</v>
      </c>
      <c r="I5">
        <v>47</v>
      </c>
      <c r="K5">
        <f t="shared" si="0"/>
        <v>97</v>
      </c>
      <c r="L5" t="str">
        <f>+VLOOKUP(B5,Scores!A:A,1,FALSE)</f>
        <v>Mike Sankey</v>
      </c>
    </row>
    <row r="6" spans="1:12" x14ac:dyDescent="0.2">
      <c r="A6">
        <v>32</v>
      </c>
      <c r="B6" t="s">
        <v>881</v>
      </c>
      <c r="D6" s="73">
        <v>4.5069444444444447E-2</v>
      </c>
      <c r="E6" s="73">
        <v>4.50462962962963E-2</v>
      </c>
      <c r="F6" t="s">
        <v>1028</v>
      </c>
      <c r="G6" s="73">
        <v>4.2326388888888893E-2</v>
      </c>
      <c r="H6">
        <v>73</v>
      </c>
      <c r="I6">
        <v>46</v>
      </c>
      <c r="K6">
        <f t="shared" si="0"/>
        <v>96</v>
      </c>
      <c r="L6" t="str">
        <f>+VLOOKUP(B6,Scores!A:A,1,FALSE)</f>
        <v>Patrick Slaughter</v>
      </c>
    </row>
    <row r="7" spans="1:12" x14ac:dyDescent="0.2">
      <c r="A7">
        <v>75</v>
      </c>
      <c r="B7" t="s">
        <v>1234</v>
      </c>
      <c r="D7" s="73">
        <v>5.0451388888888893E-2</v>
      </c>
      <c r="E7" s="73">
        <v>5.0393518518518511E-2</v>
      </c>
      <c r="F7" t="s">
        <v>44</v>
      </c>
      <c r="G7" t="s">
        <v>44</v>
      </c>
      <c r="H7" t="s">
        <v>44</v>
      </c>
      <c r="I7">
        <v>45</v>
      </c>
      <c r="K7">
        <f t="shared" si="0"/>
        <v>95</v>
      </c>
      <c r="L7" t="str">
        <f>+VLOOKUP(B7,Scores!A:A,1,FALSE)</f>
        <v>Andrew Caie</v>
      </c>
    </row>
    <row r="8" spans="1:12" x14ac:dyDescent="0.2">
      <c r="A8">
        <v>85</v>
      </c>
      <c r="B8" t="s">
        <v>1235</v>
      </c>
      <c r="D8" s="73">
        <v>5.1643518518518526E-2</v>
      </c>
      <c r="E8" s="73">
        <v>5.1574074074074078E-2</v>
      </c>
      <c r="F8" t="s">
        <v>44</v>
      </c>
      <c r="G8" t="s">
        <v>44</v>
      </c>
      <c r="H8" t="s">
        <v>44</v>
      </c>
      <c r="I8">
        <v>44</v>
      </c>
      <c r="K8">
        <f t="shared" si="0"/>
        <v>94</v>
      </c>
      <c r="L8" t="str">
        <f>+VLOOKUP(B8,Scores!A:A,1,FALSE)</f>
        <v>Stuart Hewlins</v>
      </c>
    </row>
    <row r="9" spans="1:12" x14ac:dyDescent="0.2">
      <c r="A9">
        <v>91</v>
      </c>
      <c r="B9" t="s">
        <v>647</v>
      </c>
      <c r="D9" s="73">
        <v>5.2141203703703703E-2</v>
      </c>
      <c r="E9" s="73">
        <v>5.2071759259259255E-2</v>
      </c>
      <c r="F9" t="s">
        <v>44</v>
      </c>
      <c r="G9" t="s">
        <v>44</v>
      </c>
      <c r="H9" t="s">
        <v>44</v>
      </c>
      <c r="I9">
        <v>43</v>
      </c>
      <c r="K9">
        <f t="shared" si="0"/>
        <v>93</v>
      </c>
      <c r="L9" t="str">
        <f>+VLOOKUP(B9,Scores!A:A,1,FALSE)</f>
        <v>Barry Hiller</v>
      </c>
    </row>
    <row r="10" spans="1:12" x14ac:dyDescent="0.2">
      <c r="A10">
        <v>121</v>
      </c>
      <c r="B10" t="s">
        <v>821</v>
      </c>
      <c r="D10" s="73">
        <v>5.4259259259259257E-2</v>
      </c>
      <c r="E10" s="73">
        <v>5.4178240740740735E-2</v>
      </c>
      <c r="F10" t="s">
        <v>44</v>
      </c>
      <c r="G10" t="s">
        <v>44</v>
      </c>
      <c r="H10" t="s">
        <v>44</v>
      </c>
      <c r="I10">
        <v>42</v>
      </c>
      <c r="K10">
        <f t="shared" si="0"/>
        <v>92</v>
      </c>
      <c r="L10" t="str">
        <f>+VLOOKUP(B10,Scores!A:A,1,FALSE)</f>
        <v>Jason Nubeebuckus</v>
      </c>
    </row>
    <row r="11" spans="1:12" x14ac:dyDescent="0.2">
      <c r="A11">
        <v>124</v>
      </c>
      <c r="B11" t="s">
        <v>46</v>
      </c>
      <c r="D11" s="73">
        <v>5.4409722222222227E-2</v>
      </c>
      <c r="E11" s="73">
        <v>5.4293981481481485E-2</v>
      </c>
      <c r="F11" t="s">
        <v>44</v>
      </c>
      <c r="G11" t="s">
        <v>44</v>
      </c>
      <c r="H11" t="s">
        <v>44</v>
      </c>
      <c r="I11">
        <v>41</v>
      </c>
      <c r="K11">
        <f t="shared" si="0"/>
        <v>91</v>
      </c>
      <c r="L11" t="str">
        <f>+VLOOKUP(B11,Scores!A:A,1,FALSE)</f>
        <v>Keith Johnson</v>
      </c>
    </row>
    <row r="12" spans="1:12" x14ac:dyDescent="0.2">
      <c r="A12">
        <v>132</v>
      </c>
      <c r="B12" t="s">
        <v>1236</v>
      </c>
      <c r="D12" s="73">
        <v>5.4664351851851846E-2</v>
      </c>
      <c r="E12" s="73">
        <v>5.4560185185185184E-2</v>
      </c>
      <c r="F12" t="s">
        <v>1040</v>
      </c>
      <c r="G12" s="73">
        <v>4.4745370370370373E-2</v>
      </c>
      <c r="H12">
        <v>77</v>
      </c>
      <c r="I12">
        <v>50</v>
      </c>
      <c r="K12">
        <f t="shared" si="0"/>
        <v>100</v>
      </c>
      <c r="L12" t="str">
        <f>+VLOOKUP(B12,Scores!A:A,1,FALSE)</f>
        <v>Helen Johnson</v>
      </c>
    </row>
    <row r="13" spans="1:12" x14ac:dyDescent="0.2">
      <c r="A13">
        <v>165</v>
      </c>
      <c r="B13" t="s">
        <v>1110</v>
      </c>
      <c r="D13" s="73">
        <v>5.6331018518518516E-2</v>
      </c>
      <c r="E13" s="73">
        <v>5.6087962962962958E-2</v>
      </c>
      <c r="F13" t="s">
        <v>44</v>
      </c>
      <c r="G13" t="s">
        <v>44</v>
      </c>
      <c r="H13" t="s">
        <v>44</v>
      </c>
      <c r="I13">
        <v>40</v>
      </c>
      <c r="K13">
        <f t="shared" si="0"/>
        <v>90</v>
      </c>
      <c r="L13" t="str">
        <f>+VLOOKUP(B13,Scores!A:A,1,FALSE)</f>
        <v>Mark Williams</v>
      </c>
    </row>
    <row r="14" spans="1:12" x14ac:dyDescent="0.2">
      <c r="A14">
        <v>166</v>
      </c>
      <c r="B14" t="s">
        <v>1138</v>
      </c>
      <c r="D14" s="73">
        <v>5.635416666666667E-2</v>
      </c>
      <c r="E14" s="73">
        <v>5.6122685185185185E-2</v>
      </c>
      <c r="F14" t="s">
        <v>44</v>
      </c>
      <c r="G14" t="s">
        <v>44</v>
      </c>
      <c r="H14" t="s">
        <v>44</v>
      </c>
      <c r="I14">
        <v>49</v>
      </c>
      <c r="K14">
        <f t="shared" si="0"/>
        <v>99</v>
      </c>
      <c r="L14" t="str">
        <f>+VLOOKUP(B14,Scores!A:A,1,FALSE)</f>
        <v>Hayley Bond</v>
      </c>
    </row>
    <row r="15" spans="1:12" x14ac:dyDescent="0.2">
      <c r="A15">
        <v>195</v>
      </c>
      <c r="B15" t="s">
        <v>1237</v>
      </c>
      <c r="D15" s="73">
        <v>5.7210648148148142E-2</v>
      </c>
      <c r="E15" s="73">
        <v>5.6944444444444443E-2</v>
      </c>
      <c r="F15" t="s">
        <v>44</v>
      </c>
      <c r="G15" t="s">
        <v>44</v>
      </c>
      <c r="H15" t="s">
        <v>44</v>
      </c>
      <c r="I15">
        <v>39</v>
      </c>
      <c r="K15">
        <f t="shared" si="0"/>
        <v>89</v>
      </c>
      <c r="L15" t="str">
        <f>+VLOOKUP(B15,Scores!A:A,1,FALSE)</f>
        <v>Gareth Barker</v>
      </c>
    </row>
    <row r="16" spans="1:12" x14ac:dyDescent="0.2">
      <c r="A16">
        <v>238</v>
      </c>
      <c r="B16" t="s">
        <v>1131</v>
      </c>
      <c r="D16" s="73">
        <v>5.9259259259259262E-2</v>
      </c>
      <c r="E16" s="73">
        <v>5.8969907407407408E-2</v>
      </c>
      <c r="F16" t="s">
        <v>44</v>
      </c>
      <c r="G16" t="s">
        <v>44</v>
      </c>
      <c r="H16" t="s">
        <v>44</v>
      </c>
      <c r="I16">
        <v>38</v>
      </c>
      <c r="K16">
        <f t="shared" si="0"/>
        <v>88</v>
      </c>
      <c r="L16" t="str">
        <f>+VLOOKUP(B16,Scores!A:A,1,FALSE)</f>
        <v>Mike Clarke</v>
      </c>
    </row>
    <row r="17" spans="1:12" x14ac:dyDescent="0.2">
      <c r="A17">
        <v>246</v>
      </c>
      <c r="B17" t="s">
        <v>1238</v>
      </c>
      <c r="D17" s="73">
        <v>5.9421296296296298E-2</v>
      </c>
      <c r="E17" s="73">
        <v>5.917824074074074E-2</v>
      </c>
      <c r="F17" t="s">
        <v>44</v>
      </c>
      <c r="G17" t="s">
        <v>44</v>
      </c>
      <c r="H17" t="s">
        <v>44</v>
      </c>
      <c r="I17">
        <v>37</v>
      </c>
      <c r="K17">
        <f t="shared" si="0"/>
        <v>87</v>
      </c>
      <c r="L17" t="str">
        <f>+VLOOKUP(B17,Scores!A:A,1,FALSE)</f>
        <v>Andrew Turner</v>
      </c>
    </row>
    <row r="18" spans="1:12" x14ac:dyDescent="0.2">
      <c r="A18">
        <v>249</v>
      </c>
      <c r="B18" t="s">
        <v>1239</v>
      </c>
      <c r="D18" s="73">
        <v>5.9479166666666666E-2</v>
      </c>
      <c r="E18" s="73">
        <v>5.9363425925925924E-2</v>
      </c>
      <c r="F18" t="s">
        <v>1033</v>
      </c>
      <c r="G18" s="73">
        <v>5.0092592592592598E-2</v>
      </c>
      <c r="H18">
        <v>62</v>
      </c>
      <c r="I18">
        <v>36</v>
      </c>
      <c r="K18">
        <f t="shared" si="0"/>
        <v>86</v>
      </c>
      <c r="L18" t="str">
        <f>+VLOOKUP(B18,Scores!A:A,1,FALSE)</f>
        <v>Scott Weaver</v>
      </c>
    </row>
    <row r="19" spans="1:12" x14ac:dyDescent="0.2">
      <c r="A19">
        <v>250</v>
      </c>
      <c r="B19" t="s">
        <v>1240</v>
      </c>
      <c r="D19" s="73">
        <v>5.949074074074074E-2</v>
      </c>
      <c r="E19" s="73">
        <v>5.9363425925925924E-2</v>
      </c>
      <c r="F19" t="s">
        <v>1028</v>
      </c>
      <c r="G19" s="73">
        <v>5.1921296296296299E-2</v>
      </c>
      <c r="H19">
        <v>66</v>
      </c>
      <c r="I19">
        <v>48</v>
      </c>
      <c r="K19">
        <f t="shared" si="0"/>
        <v>98</v>
      </c>
      <c r="L19" t="str">
        <f>+VLOOKUP(B19,Scores!A:A,1,FALSE)</f>
        <v>Elaine Armour</v>
      </c>
    </row>
    <row r="20" spans="1:12" x14ac:dyDescent="0.2">
      <c r="A20">
        <v>276</v>
      </c>
      <c r="B20" t="s">
        <v>1069</v>
      </c>
      <c r="C20" t="s">
        <v>1241</v>
      </c>
      <c r="D20" s="73">
        <v>6.069444444444444E-2</v>
      </c>
      <c r="E20" s="73">
        <v>6.0416666666666667E-2</v>
      </c>
      <c r="F20" t="s">
        <v>1027</v>
      </c>
      <c r="G20" s="73">
        <v>5.5405092592592596E-2</v>
      </c>
      <c r="H20">
        <v>62</v>
      </c>
      <c r="I20">
        <v>47</v>
      </c>
      <c r="J20" t="s">
        <v>1035</v>
      </c>
      <c r="K20">
        <f t="shared" si="0"/>
        <v>97</v>
      </c>
      <c r="L20" t="str">
        <f>+VLOOKUP(B20,Scores!A:A,1,FALSE)</f>
        <v>Jenni Jones</v>
      </c>
    </row>
    <row r="21" spans="1:12" x14ac:dyDescent="0.2">
      <c r="A21">
        <v>283</v>
      </c>
      <c r="B21" t="s">
        <v>48</v>
      </c>
      <c r="C21" t="s">
        <v>869</v>
      </c>
      <c r="D21" s="73">
        <v>6.0995370370370366E-2</v>
      </c>
      <c r="E21" s="73">
        <v>6.0706018518518513E-2</v>
      </c>
      <c r="F21" t="s">
        <v>1031</v>
      </c>
      <c r="G21" s="73">
        <v>5.3009259259259256E-2</v>
      </c>
      <c r="H21">
        <v>58</v>
      </c>
      <c r="I21">
        <v>35</v>
      </c>
      <c r="K21">
        <f t="shared" si="0"/>
        <v>85</v>
      </c>
      <c r="L21" t="str">
        <f>+VLOOKUP(B21,Scores!A:A,1,FALSE)</f>
        <v>Gary Farrell</v>
      </c>
    </row>
    <row r="22" spans="1:12" x14ac:dyDescent="0.2">
      <c r="A22">
        <v>284</v>
      </c>
      <c r="B22" t="s">
        <v>858</v>
      </c>
      <c r="C22" t="s">
        <v>869</v>
      </c>
      <c r="D22" s="73">
        <v>6.0995370370370366E-2</v>
      </c>
      <c r="E22" s="73">
        <v>6.0706018518518513E-2</v>
      </c>
      <c r="F22" t="s">
        <v>1030</v>
      </c>
      <c r="G22" s="73">
        <v>5.0324074074074077E-2</v>
      </c>
      <c r="H22">
        <v>61</v>
      </c>
      <c r="I22">
        <v>35</v>
      </c>
      <c r="K22">
        <f t="shared" si="0"/>
        <v>85</v>
      </c>
      <c r="L22" t="str">
        <f>+VLOOKUP(B22,Scores!A:A,1,FALSE)</f>
        <v>Nigel Jackson</v>
      </c>
    </row>
    <row r="23" spans="1:12" x14ac:dyDescent="0.2">
      <c r="A23">
        <v>305</v>
      </c>
      <c r="B23" t="s">
        <v>1242</v>
      </c>
      <c r="C23" t="s">
        <v>1243</v>
      </c>
      <c r="D23" s="73">
        <v>6.1782407407407404E-2</v>
      </c>
      <c r="E23" s="73">
        <v>6.1527777777777772E-2</v>
      </c>
      <c r="F23" t="s">
        <v>44</v>
      </c>
      <c r="G23" t="s">
        <v>44</v>
      </c>
      <c r="H23" t="s">
        <v>44</v>
      </c>
      <c r="I23">
        <v>46</v>
      </c>
      <c r="K23">
        <f t="shared" si="0"/>
        <v>96</v>
      </c>
      <c r="L23" t="str">
        <f>+VLOOKUP(B23,Scores!A:A,1,FALSE)</f>
        <v>Sasha Hiller</v>
      </c>
    </row>
    <row r="24" spans="1:12" x14ac:dyDescent="0.2">
      <c r="A24">
        <v>306</v>
      </c>
      <c r="B24" t="s">
        <v>1244</v>
      </c>
      <c r="C24" t="s">
        <v>1245</v>
      </c>
      <c r="D24" s="73">
        <v>6.1805555555555558E-2</v>
      </c>
      <c r="E24" s="73">
        <v>6.1527777777777772E-2</v>
      </c>
      <c r="F24" t="s">
        <v>1040</v>
      </c>
      <c r="G24" s="73">
        <v>4.0590277777777781E-2</v>
      </c>
      <c r="H24">
        <v>76</v>
      </c>
      <c r="I24">
        <v>33</v>
      </c>
      <c r="K24">
        <f t="shared" si="0"/>
        <v>83</v>
      </c>
      <c r="L24" t="str">
        <f>+VLOOKUP(B24,Scores!A:A,1,FALSE)</f>
        <v>Alan Bent</v>
      </c>
    </row>
    <row r="25" spans="1:12" x14ac:dyDescent="0.2">
      <c r="A25">
        <v>312</v>
      </c>
      <c r="B25" t="s">
        <v>1246</v>
      </c>
      <c r="C25" t="s">
        <v>1243</v>
      </c>
      <c r="D25" s="73">
        <v>6.2013888888888889E-2</v>
      </c>
      <c r="E25" s="73">
        <v>6.174768518518519E-2</v>
      </c>
      <c r="F25" t="s">
        <v>1030</v>
      </c>
      <c r="G25" s="73">
        <v>5.9201388888888894E-2</v>
      </c>
      <c r="H25">
        <v>58</v>
      </c>
      <c r="I25">
        <v>44</v>
      </c>
      <c r="K25">
        <f t="shared" si="0"/>
        <v>94</v>
      </c>
      <c r="L25" t="str">
        <f>+VLOOKUP(B25,Scores!A:A,1,FALSE)</f>
        <v>Jane Weeks</v>
      </c>
    </row>
    <row r="26" spans="1:12" x14ac:dyDescent="0.2">
      <c r="A26">
        <v>314</v>
      </c>
      <c r="B26" t="s">
        <v>1247</v>
      </c>
      <c r="C26" t="s">
        <v>1243</v>
      </c>
      <c r="D26" s="73">
        <v>6.2083333333333331E-2</v>
      </c>
      <c r="E26" s="73">
        <v>6.173611111111111E-2</v>
      </c>
      <c r="F26" t="s">
        <v>1030</v>
      </c>
      <c r="G26" s="73">
        <v>5.8263888888888893E-2</v>
      </c>
      <c r="H26">
        <v>59</v>
      </c>
      <c r="I26">
        <v>45</v>
      </c>
      <c r="K26">
        <f t="shared" si="0"/>
        <v>95</v>
      </c>
      <c r="L26" t="str">
        <f>+VLOOKUP(B26,Scores!A:A,1,FALSE)</f>
        <v>Stephanie Clare</v>
      </c>
    </row>
    <row r="27" spans="1:12" x14ac:dyDescent="0.2">
      <c r="A27">
        <v>322</v>
      </c>
      <c r="B27" t="s">
        <v>52</v>
      </c>
      <c r="C27" t="s">
        <v>865</v>
      </c>
      <c r="D27" s="73">
        <v>6.2291666666666669E-2</v>
      </c>
      <c r="E27" s="73">
        <v>6.2152777777777779E-2</v>
      </c>
      <c r="F27" t="s">
        <v>1032</v>
      </c>
      <c r="G27" s="73">
        <v>5.5648148148148148E-2</v>
      </c>
      <c r="H27">
        <v>55</v>
      </c>
      <c r="I27">
        <v>32</v>
      </c>
      <c r="K27">
        <f t="shared" si="0"/>
        <v>82</v>
      </c>
      <c r="L27" t="str">
        <f>+VLOOKUP(B27,Scores!A:A,1,FALSE)</f>
        <v>Gary Gibbons</v>
      </c>
    </row>
    <row r="28" spans="1:12" x14ac:dyDescent="0.2">
      <c r="A28">
        <v>326</v>
      </c>
      <c r="B28" t="s">
        <v>1248</v>
      </c>
      <c r="C28" t="s">
        <v>865</v>
      </c>
      <c r="D28" s="73">
        <v>6.2569444444444441E-2</v>
      </c>
      <c r="E28" s="73">
        <v>6.2303240740740735E-2</v>
      </c>
      <c r="F28" t="s">
        <v>44</v>
      </c>
      <c r="G28" t="s">
        <v>44</v>
      </c>
      <c r="H28" t="s">
        <v>44</v>
      </c>
      <c r="I28">
        <v>31</v>
      </c>
      <c r="K28">
        <f t="shared" si="0"/>
        <v>81</v>
      </c>
      <c r="L28" t="str">
        <f>+VLOOKUP(B28,Scores!A:A,1,FALSE)</f>
        <v>Roger Houghton</v>
      </c>
    </row>
    <row r="29" spans="1:12" x14ac:dyDescent="0.2">
      <c r="A29">
        <v>347</v>
      </c>
      <c r="B29" t="s">
        <v>899</v>
      </c>
      <c r="C29" t="s">
        <v>865</v>
      </c>
      <c r="D29" s="73">
        <v>6.3263888888888883E-2</v>
      </c>
      <c r="E29" s="73">
        <v>6.2997685185185184E-2</v>
      </c>
      <c r="F29" t="s">
        <v>44</v>
      </c>
      <c r="G29" t="s">
        <v>44</v>
      </c>
      <c r="H29" t="s">
        <v>44</v>
      </c>
      <c r="I29">
        <v>30</v>
      </c>
      <c r="K29">
        <f t="shared" si="0"/>
        <v>80</v>
      </c>
      <c r="L29" t="str">
        <f>+VLOOKUP(B29,Scores!A:A,1,FALSE)</f>
        <v>Simon Connolly</v>
      </c>
    </row>
    <row r="30" spans="1:12" x14ac:dyDescent="0.2">
      <c r="A30">
        <v>399</v>
      </c>
      <c r="B30" t="s">
        <v>53</v>
      </c>
      <c r="C30" t="s">
        <v>865</v>
      </c>
      <c r="D30" s="73">
        <v>6.5104166666666671E-2</v>
      </c>
      <c r="E30" s="73">
        <v>6.4710648148148142E-2</v>
      </c>
      <c r="F30" t="s">
        <v>1032</v>
      </c>
      <c r="G30" s="73">
        <v>5.6979166666666664E-2</v>
      </c>
      <c r="H30">
        <v>54</v>
      </c>
      <c r="I30">
        <v>29</v>
      </c>
      <c r="K30">
        <f t="shared" si="0"/>
        <v>79</v>
      </c>
      <c r="L30" t="str">
        <f>+VLOOKUP(B30,Scores!A:A,1,FALSE)</f>
        <v>Kevin Barker</v>
      </c>
    </row>
    <row r="31" spans="1:12" x14ac:dyDescent="0.2">
      <c r="A31">
        <v>488</v>
      </c>
      <c r="B31" t="s">
        <v>1121</v>
      </c>
      <c r="C31" t="s">
        <v>1241</v>
      </c>
      <c r="D31" s="73">
        <v>6.8715277777777778E-2</v>
      </c>
      <c r="E31" s="73">
        <v>6.8240740740740741E-2</v>
      </c>
      <c r="F31" t="s">
        <v>1033</v>
      </c>
      <c r="G31" s="73">
        <v>5.8206018518518511E-2</v>
      </c>
      <c r="H31">
        <v>59</v>
      </c>
      <c r="I31">
        <v>43</v>
      </c>
      <c r="J31" t="s">
        <v>1035</v>
      </c>
      <c r="K31">
        <f t="shared" si="0"/>
        <v>93</v>
      </c>
      <c r="L31" t="str">
        <f>+VLOOKUP(B31,Scores!A:A,1,FALSE)</f>
        <v>Avril Acres</v>
      </c>
    </row>
    <row r="32" spans="1:12" x14ac:dyDescent="0.2">
      <c r="A32">
        <v>495</v>
      </c>
      <c r="B32" t="s">
        <v>653</v>
      </c>
      <c r="C32" t="s">
        <v>1243</v>
      </c>
      <c r="D32" s="73">
        <v>6.8923611111111116E-2</v>
      </c>
      <c r="E32" s="73">
        <v>6.8645833333333336E-2</v>
      </c>
      <c r="F32" t="s">
        <v>1032</v>
      </c>
      <c r="G32" s="73">
        <v>6.4212962962962958E-2</v>
      </c>
      <c r="H32">
        <v>54</v>
      </c>
      <c r="I32">
        <v>42</v>
      </c>
      <c r="K32">
        <f t="shared" si="0"/>
        <v>92</v>
      </c>
      <c r="L32" t="str">
        <f>+VLOOKUP(B32,Scores!A:A,1,FALSE)</f>
        <v>Andrea Winks</v>
      </c>
    </row>
    <row r="33" spans="1:12" x14ac:dyDescent="0.2">
      <c r="A33">
        <v>496</v>
      </c>
      <c r="B33" t="s">
        <v>940</v>
      </c>
      <c r="C33" t="s">
        <v>1243</v>
      </c>
      <c r="D33" s="73">
        <v>6.8923611111111116E-2</v>
      </c>
      <c r="E33" s="73">
        <v>6.8645833333333336E-2</v>
      </c>
      <c r="F33" t="s">
        <v>44</v>
      </c>
      <c r="G33" t="s">
        <v>44</v>
      </c>
      <c r="H33" t="s">
        <v>44</v>
      </c>
      <c r="I33">
        <v>42</v>
      </c>
      <c r="K33">
        <f t="shared" si="0"/>
        <v>92</v>
      </c>
      <c r="L33" t="str">
        <f>+VLOOKUP(B33,Scores!A:A,1,FALSE)</f>
        <v>Nicola Kelly</v>
      </c>
    </row>
    <row r="34" spans="1:12" x14ac:dyDescent="0.2">
      <c r="A34">
        <v>497</v>
      </c>
      <c r="B34" t="s">
        <v>1059</v>
      </c>
      <c r="C34" t="s">
        <v>1249</v>
      </c>
      <c r="D34" s="73">
        <v>6.8923611111111116E-2</v>
      </c>
      <c r="E34" s="73">
        <v>6.8645833333333336E-2</v>
      </c>
      <c r="F34" t="s">
        <v>44</v>
      </c>
      <c r="G34" t="s">
        <v>44</v>
      </c>
      <c r="H34" t="s">
        <v>44</v>
      </c>
      <c r="I34">
        <v>42</v>
      </c>
      <c r="K34">
        <f t="shared" si="0"/>
        <v>92</v>
      </c>
      <c r="L34" t="str">
        <f>+VLOOKUP(B34,Scores!A:A,1,FALSE)</f>
        <v>Julie Fidler</v>
      </c>
    </row>
    <row r="35" spans="1:12" x14ac:dyDescent="0.2">
      <c r="A35">
        <v>520</v>
      </c>
      <c r="B35" t="s">
        <v>1250</v>
      </c>
      <c r="C35" t="s">
        <v>1241</v>
      </c>
      <c r="D35" s="73">
        <v>7.0196759259259264E-2</v>
      </c>
      <c r="E35" s="73">
        <v>7.0057870370370368E-2</v>
      </c>
      <c r="F35" t="s">
        <v>44</v>
      </c>
      <c r="G35" t="s">
        <v>44</v>
      </c>
      <c r="H35" t="s">
        <v>44</v>
      </c>
      <c r="I35">
        <v>39</v>
      </c>
      <c r="J35" t="s">
        <v>1035</v>
      </c>
      <c r="K35">
        <f t="shared" si="0"/>
        <v>89</v>
      </c>
      <c r="L35" t="str">
        <f>+VLOOKUP(B35,Scores!A:A,1,FALSE)</f>
        <v>Donna Gibbons</v>
      </c>
    </row>
    <row r="36" spans="1:12" x14ac:dyDescent="0.2">
      <c r="A36">
        <v>546</v>
      </c>
      <c r="B36" t="s">
        <v>1076</v>
      </c>
      <c r="D36" s="73">
        <v>7.1111111111111111E-2</v>
      </c>
      <c r="E36" s="73">
        <v>7.0833333333333331E-2</v>
      </c>
      <c r="F36" t="s">
        <v>44</v>
      </c>
      <c r="G36" t="s">
        <v>44</v>
      </c>
      <c r="H36" t="s">
        <v>44</v>
      </c>
      <c r="I36">
        <v>27</v>
      </c>
      <c r="K36">
        <f t="shared" si="0"/>
        <v>77</v>
      </c>
      <c r="L36" t="str">
        <f>+VLOOKUP(B36,Scores!A:A,1,FALSE)</f>
        <v>David Stockdale</v>
      </c>
    </row>
    <row r="37" spans="1:12" x14ac:dyDescent="0.2">
      <c r="A37">
        <v>547</v>
      </c>
      <c r="B37" t="s">
        <v>1251</v>
      </c>
      <c r="C37" t="s">
        <v>865</v>
      </c>
      <c r="D37" s="73">
        <v>7.1111111111111111E-2</v>
      </c>
      <c r="E37" s="73">
        <v>7.076388888888889E-2</v>
      </c>
      <c r="F37" t="s">
        <v>44</v>
      </c>
      <c r="G37" t="s">
        <v>44</v>
      </c>
      <c r="H37" t="s">
        <v>44</v>
      </c>
      <c r="I37">
        <v>28</v>
      </c>
      <c r="K37">
        <f t="shared" si="0"/>
        <v>78</v>
      </c>
      <c r="L37" t="str">
        <f>+VLOOKUP(B37,Scores!A:A,1,FALSE)</f>
        <v>Andrew Clare</v>
      </c>
    </row>
    <row r="38" spans="1:12" x14ac:dyDescent="0.2">
      <c r="A38">
        <v>597</v>
      </c>
      <c r="B38" t="s">
        <v>1071</v>
      </c>
      <c r="C38" t="s">
        <v>1241</v>
      </c>
      <c r="D38" s="73">
        <v>7.3090277777777782E-2</v>
      </c>
      <c r="E38" s="73">
        <v>7.2604166666666664E-2</v>
      </c>
      <c r="F38" t="s">
        <v>44</v>
      </c>
      <c r="G38" t="s">
        <v>44</v>
      </c>
      <c r="H38" t="s">
        <v>44</v>
      </c>
      <c r="I38">
        <v>38</v>
      </c>
      <c r="J38" t="s">
        <v>1035</v>
      </c>
      <c r="K38">
        <f t="shared" si="0"/>
        <v>88</v>
      </c>
      <c r="L38" t="str">
        <f>+VLOOKUP(B38,Scores!A:A,1,FALSE)</f>
        <v>Jo Jones</v>
      </c>
    </row>
    <row r="39" spans="1:12" x14ac:dyDescent="0.2">
      <c r="A39">
        <v>602</v>
      </c>
      <c r="B39" t="s">
        <v>56</v>
      </c>
      <c r="C39" t="s">
        <v>1243</v>
      </c>
      <c r="D39" s="73">
        <v>7.3576388888888886E-2</v>
      </c>
      <c r="E39" s="73">
        <v>7.3229166666666665E-2</v>
      </c>
      <c r="F39" t="s">
        <v>1036</v>
      </c>
      <c r="G39" s="73">
        <v>7.1886574074074075E-2</v>
      </c>
      <c r="H39">
        <v>48</v>
      </c>
      <c r="I39">
        <v>37</v>
      </c>
      <c r="K39">
        <f t="shared" si="0"/>
        <v>87</v>
      </c>
      <c r="L39" t="str">
        <f>+VLOOKUP(B39,Scores!A:A,1,FALSE)</f>
        <v>Naomi Aitken</v>
      </c>
    </row>
    <row r="40" spans="1:12" x14ac:dyDescent="0.2">
      <c r="A40">
        <v>635</v>
      </c>
      <c r="B40" t="s">
        <v>655</v>
      </c>
      <c r="C40" t="s">
        <v>869</v>
      </c>
      <c r="D40" s="73">
        <v>7.5289351851851857E-2</v>
      </c>
      <c r="E40" s="73">
        <v>7.513888888888888E-2</v>
      </c>
      <c r="F40" t="s">
        <v>1036</v>
      </c>
      <c r="G40" s="73">
        <v>6.2847222222222221E-2</v>
      </c>
      <c r="H40">
        <v>49</v>
      </c>
      <c r="I40">
        <v>26</v>
      </c>
      <c r="K40">
        <f t="shared" si="0"/>
        <v>76</v>
      </c>
      <c r="L40" t="str">
        <f>+VLOOKUP(B40,Scores!A:A,1,FALSE)</f>
        <v>Colin Latham</v>
      </c>
    </row>
    <row r="41" spans="1:12" x14ac:dyDescent="0.2">
      <c r="A41">
        <v>656</v>
      </c>
      <c r="B41" t="s">
        <v>1252</v>
      </c>
      <c r="C41" t="s">
        <v>1253</v>
      </c>
      <c r="D41" s="73">
        <v>7.6481481481481484E-2</v>
      </c>
      <c r="E41" s="73">
        <v>7.6064814814814807E-2</v>
      </c>
      <c r="F41" t="s">
        <v>1039</v>
      </c>
      <c r="G41" s="73">
        <v>5.3263888888888888E-2</v>
      </c>
      <c r="H41">
        <v>65</v>
      </c>
      <c r="I41">
        <v>36</v>
      </c>
      <c r="K41">
        <f t="shared" si="0"/>
        <v>86</v>
      </c>
      <c r="L41" t="str">
        <f>+VLOOKUP(B41,Scores!A:A,1,FALSE)</f>
        <v>Catherine Jonczyk</v>
      </c>
    </row>
    <row r="42" spans="1:12" x14ac:dyDescent="0.2">
      <c r="A42">
        <v>659</v>
      </c>
      <c r="B42" t="s">
        <v>1117</v>
      </c>
      <c r="D42" s="73">
        <v>7.6828703703703705E-2</v>
      </c>
      <c r="E42" s="73">
        <v>7.6134259259259263E-2</v>
      </c>
      <c r="F42" t="s">
        <v>1036</v>
      </c>
      <c r="G42" s="73">
        <v>7.6134259259259263E-2</v>
      </c>
      <c r="H42">
        <v>45</v>
      </c>
      <c r="I42">
        <v>35</v>
      </c>
      <c r="K42">
        <f t="shared" si="0"/>
        <v>85</v>
      </c>
      <c r="L42" t="str">
        <f>+VLOOKUP(B42,Scores!A:A,1,FALSE)</f>
        <v>Sophie Falkiner</v>
      </c>
    </row>
    <row r="43" spans="1:12" x14ac:dyDescent="0.2">
      <c r="A43">
        <v>679</v>
      </c>
      <c r="B43" t="s">
        <v>58</v>
      </c>
      <c r="C43" t="s">
        <v>1249</v>
      </c>
      <c r="D43" s="73">
        <v>7.8020833333333331E-2</v>
      </c>
      <c r="E43" s="73">
        <v>7.7858796296296287E-2</v>
      </c>
      <c r="F43" t="s">
        <v>1030</v>
      </c>
      <c r="G43" s="73">
        <v>6.0462962962962961E-2</v>
      </c>
      <c r="H43">
        <v>57</v>
      </c>
      <c r="I43">
        <v>34</v>
      </c>
      <c r="K43">
        <f t="shared" si="0"/>
        <v>84</v>
      </c>
      <c r="L43" t="str">
        <f>+VLOOKUP(B43,Scores!A:A,1,FALSE)</f>
        <v>Angela Thorpe</v>
      </c>
    </row>
    <row r="44" spans="1:12" x14ac:dyDescent="0.2">
      <c r="A44">
        <v>693</v>
      </c>
      <c r="B44" t="s">
        <v>60</v>
      </c>
      <c r="C44" t="s">
        <v>1254</v>
      </c>
      <c r="D44" s="73">
        <v>7.9513888888888884E-2</v>
      </c>
      <c r="E44" s="73">
        <v>7.9143518518518516E-2</v>
      </c>
      <c r="F44" t="s">
        <v>1032</v>
      </c>
      <c r="G44" s="73">
        <v>6.6643518518518519E-2</v>
      </c>
      <c r="H44">
        <v>52</v>
      </c>
      <c r="I44">
        <v>33</v>
      </c>
      <c r="K44">
        <f t="shared" si="0"/>
        <v>83</v>
      </c>
      <c r="L44" t="str">
        <f>+VLOOKUP(B44,Scores!A:A,1,FALSE)</f>
        <v>Joan Barker</v>
      </c>
    </row>
    <row r="45" spans="1:12" x14ac:dyDescent="0.2">
      <c r="A45">
        <v>713</v>
      </c>
      <c r="B45" t="s">
        <v>991</v>
      </c>
      <c r="C45" t="s">
        <v>1243</v>
      </c>
      <c r="D45" s="73">
        <v>8.1099537037037039E-2</v>
      </c>
      <c r="E45" s="73">
        <v>8.0613425925925922E-2</v>
      </c>
      <c r="F45" t="s">
        <v>44</v>
      </c>
      <c r="G45" t="s">
        <v>44</v>
      </c>
      <c r="H45" t="s">
        <v>44</v>
      </c>
      <c r="I45">
        <v>32</v>
      </c>
      <c r="K45">
        <f t="shared" si="0"/>
        <v>82</v>
      </c>
      <c r="L45" t="str">
        <f>+VLOOKUP(B45,Scores!A:A,1,FALSE)</f>
        <v>Louise Parsons</v>
      </c>
    </row>
    <row r="46" spans="1:12" x14ac:dyDescent="0.2">
      <c r="A46">
        <v>724</v>
      </c>
      <c r="B46" t="s">
        <v>1146</v>
      </c>
      <c r="C46" t="s">
        <v>1243</v>
      </c>
      <c r="D46" s="73">
        <v>8.2002314814814806E-2</v>
      </c>
      <c r="E46" s="73">
        <v>8.1712962962962959E-2</v>
      </c>
      <c r="F46" t="s">
        <v>1036</v>
      </c>
      <c r="G46" s="73">
        <v>7.9363425925925921E-2</v>
      </c>
      <c r="H46">
        <v>43</v>
      </c>
      <c r="I46">
        <v>31</v>
      </c>
      <c r="K46">
        <f t="shared" si="0"/>
        <v>81</v>
      </c>
      <c r="L46" t="str">
        <f>+VLOOKUP(B46,Scores!A:A,1,FALSE)</f>
        <v>Sarah Clarke</v>
      </c>
    </row>
    <row r="47" spans="1:12" x14ac:dyDescent="0.2">
      <c r="A47">
        <v>741</v>
      </c>
      <c r="B47" t="s">
        <v>51</v>
      </c>
      <c r="C47" t="s">
        <v>1245</v>
      </c>
      <c r="D47" s="73">
        <v>8.3113425925925924E-2</v>
      </c>
      <c r="E47" s="73">
        <v>8.2407407407407415E-2</v>
      </c>
      <c r="F47" t="s">
        <v>1030</v>
      </c>
      <c r="G47" s="73">
        <v>5.3287037037037042E-2</v>
      </c>
      <c r="H47">
        <v>58</v>
      </c>
      <c r="I47">
        <v>0</v>
      </c>
      <c r="K47">
        <v>0</v>
      </c>
      <c r="L47" t="str">
        <f>+VLOOKUP(B47,Scores!A:A,1,FALSE)</f>
        <v>David Bayle</v>
      </c>
    </row>
    <row r="48" spans="1:12" x14ac:dyDescent="0.2">
      <c r="A48">
        <v>750</v>
      </c>
      <c r="B48" t="s">
        <v>61</v>
      </c>
      <c r="C48" t="s">
        <v>1243</v>
      </c>
      <c r="D48" s="73">
        <v>8.3425925925925917E-2</v>
      </c>
      <c r="E48" s="73">
        <v>8.2743055555555556E-2</v>
      </c>
      <c r="F48" t="s">
        <v>1036</v>
      </c>
      <c r="G48" s="73">
        <v>7.8726851851851853E-2</v>
      </c>
      <c r="H48">
        <v>44</v>
      </c>
      <c r="I48">
        <v>30</v>
      </c>
      <c r="K48">
        <f t="shared" si="0"/>
        <v>80</v>
      </c>
      <c r="L48" t="str">
        <f>+VLOOKUP(B48,Scores!A:A,1,FALSE)</f>
        <v>Niki Felton</v>
      </c>
    </row>
    <row r="49" spans="1:12" x14ac:dyDescent="0.2">
      <c r="A49">
        <v>751</v>
      </c>
      <c r="B49" t="s">
        <v>1255</v>
      </c>
      <c r="C49" t="s">
        <v>869</v>
      </c>
      <c r="D49" s="73">
        <v>8.3425925925925917E-2</v>
      </c>
      <c r="E49" s="73">
        <v>8.2743055555555556E-2</v>
      </c>
      <c r="F49" t="s">
        <v>1036</v>
      </c>
      <c r="G49" s="73">
        <v>7.1643518518518523E-2</v>
      </c>
      <c r="H49">
        <v>43</v>
      </c>
      <c r="I49">
        <v>25</v>
      </c>
      <c r="K49">
        <f t="shared" si="0"/>
        <v>75</v>
      </c>
      <c r="L49" t="str">
        <f>+VLOOKUP(B49,Scores!A:A,1,FALSE)</f>
        <v>Martin Reilly</v>
      </c>
    </row>
    <row r="50" spans="1:12" x14ac:dyDescent="0.2">
      <c r="A50">
        <v>786</v>
      </c>
      <c r="B50" t="s">
        <v>1060</v>
      </c>
      <c r="D50" s="73">
        <v>9.1701388888888888E-2</v>
      </c>
      <c r="E50" s="73">
        <v>9.0995370370370365E-2</v>
      </c>
      <c r="F50" t="s">
        <v>44</v>
      </c>
      <c r="G50" t="s">
        <v>44</v>
      </c>
      <c r="H50" t="s">
        <v>44</v>
      </c>
      <c r="I50">
        <v>29</v>
      </c>
      <c r="K50">
        <f t="shared" si="0"/>
        <v>79</v>
      </c>
      <c r="L50" t="str">
        <f>+VLOOKUP(B50,Scores!A:A,1,FALSE)</f>
        <v>Sophie Blumenthal</v>
      </c>
    </row>
    <row r="51" spans="1:12" x14ac:dyDescent="0.2">
      <c r="A51">
        <v>795</v>
      </c>
      <c r="B51" t="s">
        <v>1153</v>
      </c>
      <c r="D51" s="73">
        <v>9.8958333333333329E-2</v>
      </c>
      <c r="E51" s="73">
        <v>9.825231481481482E-2</v>
      </c>
      <c r="F51" t="s">
        <v>44</v>
      </c>
      <c r="G51" t="s">
        <v>44</v>
      </c>
      <c r="H51" t="s">
        <v>44</v>
      </c>
      <c r="I51">
        <v>28</v>
      </c>
      <c r="K51">
        <f t="shared" si="0"/>
        <v>78</v>
      </c>
      <c r="L51" t="str">
        <f>+VLOOKUP(B51,Scores!A:A,1,FALSE)</f>
        <v>Beverley Collins</v>
      </c>
    </row>
    <row r="52" spans="1:12" x14ac:dyDescent="0.2">
      <c r="A52">
        <v>803</v>
      </c>
      <c r="B52" t="s">
        <v>894</v>
      </c>
      <c r="D52" s="73">
        <v>0.1095486111111111</v>
      </c>
      <c r="E52" s="73">
        <v>0.10884259259259259</v>
      </c>
      <c r="F52" t="s">
        <v>44</v>
      </c>
      <c r="G52" t="s">
        <v>44</v>
      </c>
      <c r="H52" t="s">
        <v>44</v>
      </c>
      <c r="I52">
        <v>27</v>
      </c>
      <c r="K52">
        <f t="shared" si="0"/>
        <v>77</v>
      </c>
      <c r="L52" t="str">
        <f>+VLOOKUP(B52,Scores!A:A,1,FALSE)</f>
        <v>Sarah Austin</v>
      </c>
    </row>
  </sheetData>
  <autoFilter ref="A1:L52" xr:uid="{77F18C41-0DE8-4A50-8FCD-571F7B31FFD5}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"/>
  <sheetViews>
    <sheetView workbookViewId="0">
      <selection activeCell="K2" sqref="K2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8.1640625" bestFit="1" customWidth="1"/>
    <col min="6" max="6" width="6.1640625" bestFit="1" customWidth="1"/>
    <col min="7" max="7" width="8.5" bestFit="1" customWidth="1"/>
    <col min="8" max="9" width="7.83203125" bestFit="1" customWidth="1"/>
    <col min="10" max="10" width="9" bestFit="1" customWidth="1"/>
    <col min="11" max="11" width="10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x14ac:dyDescent="0.2">
      <c r="K2">
        <f>+I2+50</f>
        <v>50</v>
      </c>
      <c r="L2" t="e">
        <f>+VLOOKUP(B2,Scores!A:A,1,FALSE)</f>
        <v>#N/A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/>
  <dimension ref="A1:N138"/>
  <sheetViews>
    <sheetView zoomScaleNormal="100" workbookViewId="0">
      <selection activeCell="K53" sqref="K53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9.1640625" bestFit="1" customWidth="1"/>
    <col min="6" max="6" width="6.1640625" bestFit="1" customWidth="1"/>
    <col min="7" max="7" width="10.83203125" bestFit="1" customWidth="1"/>
    <col min="8" max="9" width="7.83203125" bestFit="1" customWidth="1"/>
    <col min="10" max="10" width="9" bestFit="1" customWidth="1"/>
    <col min="11" max="11" width="10" bestFit="1" customWidth="1"/>
    <col min="12" max="12" width="22.5" customWidth="1"/>
  </cols>
  <sheetData>
    <row r="1" spans="1:14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1002</v>
      </c>
      <c r="L1" t="s">
        <v>660</v>
      </c>
    </row>
    <row r="2" spans="1:14" hidden="1" x14ac:dyDescent="0.2">
      <c r="A2">
        <v>1</v>
      </c>
      <c r="B2" t="s">
        <v>854</v>
      </c>
      <c r="C2" t="s">
        <v>973</v>
      </c>
      <c r="D2">
        <v>4.8865740740740737E-2</v>
      </c>
      <c r="E2">
        <v>4.8865740740740737E-2</v>
      </c>
      <c r="F2" t="s">
        <v>1040</v>
      </c>
      <c r="G2">
        <v>4.8865740740740737E-2</v>
      </c>
      <c r="H2">
        <v>84</v>
      </c>
      <c r="I2" s="74">
        <v>100</v>
      </c>
      <c r="K2">
        <f>+I2+0</f>
        <v>100</v>
      </c>
      <c r="L2" t="str">
        <f>+VLOOKUP(B2,Scores!A:A,1,FALSE)</f>
        <v>Neil Kevern</v>
      </c>
      <c r="N2" t="s">
        <v>1097</v>
      </c>
    </row>
    <row r="3" spans="1:14" hidden="1" x14ac:dyDescent="0.2">
      <c r="A3">
        <v>3</v>
      </c>
      <c r="B3" t="s">
        <v>1106</v>
      </c>
      <c r="C3" t="s">
        <v>973</v>
      </c>
      <c r="D3">
        <v>5.1458333333333328E-2</v>
      </c>
      <c r="E3">
        <v>5.1458333333333328E-2</v>
      </c>
      <c r="F3" t="s">
        <v>44</v>
      </c>
      <c r="G3" t="s">
        <v>44</v>
      </c>
      <c r="H3" t="s">
        <v>44</v>
      </c>
      <c r="I3" s="74">
        <f>I2-1</f>
        <v>99</v>
      </c>
      <c r="K3">
        <f t="shared" ref="K3:K66" si="0">+I3+0</f>
        <v>99</v>
      </c>
      <c r="L3" t="str">
        <f>+VLOOKUP(B3,Scores!A:A,1,FALSE)</f>
        <v>David Leahy</v>
      </c>
    </row>
    <row r="4" spans="1:14" hidden="1" x14ac:dyDescent="0.2">
      <c r="A4">
        <v>6</v>
      </c>
      <c r="B4" t="s">
        <v>1098</v>
      </c>
      <c r="C4" t="s">
        <v>973</v>
      </c>
      <c r="D4">
        <v>5.4537037037037044E-2</v>
      </c>
      <c r="E4">
        <v>5.4525462962962963E-2</v>
      </c>
      <c r="F4" t="s">
        <v>44</v>
      </c>
      <c r="G4" t="s">
        <v>44</v>
      </c>
      <c r="H4" t="s">
        <v>44</v>
      </c>
      <c r="I4" s="74">
        <f t="shared" ref="I4:I67" si="1">I3-1</f>
        <v>98</v>
      </c>
      <c r="K4">
        <f t="shared" si="0"/>
        <v>98</v>
      </c>
      <c r="L4" t="str">
        <f>+VLOOKUP(B4,Scores!A:A,1,FALSE)</f>
        <v>Gavin Mead</v>
      </c>
    </row>
    <row r="5" spans="1:14" x14ac:dyDescent="0.2">
      <c r="A5">
        <v>8</v>
      </c>
      <c r="B5" t="s">
        <v>1128</v>
      </c>
      <c r="C5" t="s">
        <v>1038</v>
      </c>
      <c r="D5">
        <v>5.5729166666666663E-2</v>
      </c>
      <c r="E5">
        <v>5.5717592592592596E-2</v>
      </c>
      <c r="F5" t="s">
        <v>44</v>
      </c>
      <c r="G5" t="s">
        <v>44</v>
      </c>
      <c r="H5" t="s">
        <v>44</v>
      </c>
      <c r="I5" s="74">
        <f t="shared" si="1"/>
        <v>97</v>
      </c>
      <c r="K5">
        <f t="shared" si="0"/>
        <v>97</v>
      </c>
      <c r="L5" t="str">
        <f>+VLOOKUP(B5,Scores!A:A,1,FALSE)</f>
        <v>Jakob Faglio</v>
      </c>
    </row>
    <row r="6" spans="1:14" hidden="1" x14ac:dyDescent="0.2">
      <c r="A6">
        <v>9</v>
      </c>
      <c r="B6" t="s">
        <v>40</v>
      </c>
      <c r="C6" t="s">
        <v>1038</v>
      </c>
      <c r="D6">
        <v>5.590277777777778E-2</v>
      </c>
      <c r="E6">
        <v>5.5891203703703707E-2</v>
      </c>
      <c r="F6" t="s">
        <v>1039</v>
      </c>
      <c r="G6">
        <v>5.5208333333333331E-2</v>
      </c>
      <c r="H6">
        <v>74</v>
      </c>
      <c r="I6" s="74">
        <f t="shared" si="1"/>
        <v>96</v>
      </c>
      <c r="K6">
        <f t="shared" si="0"/>
        <v>96</v>
      </c>
      <c r="L6" t="str">
        <f>+VLOOKUP(B6,Scores!A:A,1,FALSE)</f>
        <v>Simon Bennison</v>
      </c>
    </row>
    <row r="7" spans="1:14" x14ac:dyDescent="0.2">
      <c r="A7">
        <v>11</v>
      </c>
      <c r="B7" t="s">
        <v>632</v>
      </c>
      <c r="C7" t="s">
        <v>978</v>
      </c>
      <c r="D7">
        <v>5.6863425925925921E-2</v>
      </c>
      <c r="E7">
        <v>5.6851851851851855E-2</v>
      </c>
      <c r="F7" t="s">
        <v>1039</v>
      </c>
      <c r="G7">
        <v>5.4143518518518514E-2</v>
      </c>
      <c r="H7">
        <v>76</v>
      </c>
      <c r="I7" s="74">
        <f t="shared" si="1"/>
        <v>95</v>
      </c>
      <c r="K7">
        <f t="shared" si="0"/>
        <v>95</v>
      </c>
      <c r="L7" t="str">
        <f>+VLOOKUP(B7,Scores!A:A,1,FALSE)</f>
        <v>Paul Herbert</v>
      </c>
    </row>
    <row r="8" spans="1:14" x14ac:dyDescent="0.2">
      <c r="A8">
        <v>12</v>
      </c>
      <c r="B8" t="s">
        <v>853</v>
      </c>
      <c r="C8" t="s">
        <v>973</v>
      </c>
      <c r="D8">
        <v>5.6909722222222216E-2</v>
      </c>
      <c r="E8">
        <v>5.6909722222222216E-2</v>
      </c>
      <c r="F8" t="s">
        <v>1039</v>
      </c>
      <c r="G8">
        <v>5.6481481481481487E-2</v>
      </c>
      <c r="H8">
        <v>73</v>
      </c>
      <c r="I8" s="74">
        <f t="shared" si="1"/>
        <v>94</v>
      </c>
      <c r="K8">
        <f t="shared" si="0"/>
        <v>94</v>
      </c>
      <c r="L8" t="str">
        <f>+VLOOKUP(B8,Scores!A:A,1,FALSE)</f>
        <v>Adam Roberts</v>
      </c>
    </row>
    <row r="9" spans="1:14" hidden="1" x14ac:dyDescent="0.2">
      <c r="A9">
        <v>15</v>
      </c>
      <c r="B9" t="s">
        <v>881</v>
      </c>
      <c r="C9" t="s">
        <v>978</v>
      </c>
      <c r="D9">
        <v>5.7442129629629628E-2</v>
      </c>
      <c r="E9">
        <v>5.7430555555555561E-2</v>
      </c>
      <c r="F9" t="s">
        <v>1039</v>
      </c>
      <c r="G9">
        <v>5.4259259259259257E-2</v>
      </c>
      <c r="H9">
        <v>76</v>
      </c>
      <c r="I9" s="74">
        <f t="shared" si="1"/>
        <v>93</v>
      </c>
      <c r="K9">
        <f t="shared" si="0"/>
        <v>93</v>
      </c>
      <c r="L9" t="str">
        <f>+VLOOKUP(B9,Scores!A:A,1,FALSE)</f>
        <v>Patrick Slaughter</v>
      </c>
    </row>
    <row r="10" spans="1:14" x14ac:dyDescent="0.2">
      <c r="A10">
        <v>18</v>
      </c>
      <c r="B10" t="s">
        <v>661</v>
      </c>
      <c r="C10" t="s">
        <v>978</v>
      </c>
      <c r="D10">
        <v>5.8726851851851856E-2</v>
      </c>
      <c r="E10">
        <v>5.8715277777777776E-2</v>
      </c>
      <c r="F10" t="s">
        <v>1028</v>
      </c>
      <c r="G10">
        <v>5.5925925925925928E-2</v>
      </c>
      <c r="H10">
        <v>74</v>
      </c>
      <c r="I10" s="74">
        <f t="shared" si="1"/>
        <v>92</v>
      </c>
      <c r="K10">
        <f t="shared" si="0"/>
        <v>92</v>
      </c>
      <c r="L10" t="str">
        <f>+VLOOKUP(B10,Scores!A:A,1,FALSE)</f>
        <v>John Burnett</v>
      </c>
    </row>
    <row r="11" spans="1:14" x14ac:dyDescent="0.2">
      <c r="A11">
        <v>19</v>
      </c>
      <c r="B11" t="s">
        <v>855</v>
      </c>
      <c r="C11" t="s">
        <v>978</v>
      </c>
      <c r="D11">
        <v>5.876157407407407E-2</v>
      </c>
      <c r="E11">
        <v>5.8750000000000004E-2</v>
      </c>
      <c r="F11" t="s">
        <v>1028</v>
      </c>
      <c r="G11">
        <v>5.5069444444444449E-2</v>
      </c>
      <c r="H11">
        <v>75</v>
      </c>
      <c r="I11" s="74">
        <f t="shared" si="1"/>
        <v>91</v>
      </c>
      <c r="K11">
        <f t="shared" si="0"/>
        <v>91</v>
      </c>
      <c r="L11" t="str">
        <f>+VLOOKUP(B11,Scores!A:A,1,FALSE)</f>
        <v>Dave Perrett</v>
      </c>
    </row>
    <row r="12" spans="1:14" x14ac:dyDescent="0.2">
      <c r="A12">
        <v>26</v>
      </c>
      <c r="B12" t="s">
        <v>38</v>
      </c>
      <c r="C12" t="s">
        <v>973</v>
      </c>
      <c r="D12">
        <v>6.008101851851852E-2</v>
      </c>
      <c r="E12">
        <v>6.0046296296296292E-2</v>
      </c>
      <c r="F12" t="s">
        <v>1029</v>
      </c>
      <c r="G12">
        <v>5.8541666666666665E-2</v>
      </c>
      <c r="H12">
        <v>70</v>
      </c>
      <c r="I12" s="74">
        <f t="shared" si="1"/>
        <v>90</v>
      </c>
      <c r="K12">
        <f t="shared" si="0"/>
        <v>90</v>
      </c>
      <c r="L12" t="str">
        <f>+VLOOKUP(B12,Scores!A:A,1,FALSE)</f>
        <v>David De Jong</v>
      </c>
    </row>
    <row r="13" spans="1:14" hidden="1" x14ac:dyDescent="0.2">
      <c r="A13">
        <v>32</v>
      </c>
      <c r="B13" t="s">
        <v>939</v>
      </c>
      <c r="C13" t="s">
        <v>1038</v>
      </c>
      <c r="D13">
        <v>6.1539351851851852E-2</v>
      </c>
      <c r="E13">
        <v>6.1516203703703698E-2</v>
      </c>
      <c r="F13" t="s">
        <v>1027</v>
      </c>
      <c r="G13">
        <v>6.1273148148148153E-2</v>
      </c>
      <c r="H13">
        <v>67</v>
      </c>
      <c r="I13" s="74">
        <f t="shared" si="1"/>
        <v>89</v>
      </c>
      <c r="K13">
        <f t="shared" si="0"/>
        <v>89</v>
      </c>
      <c r="L13" t="str">
        <f>+VLOOKUP(B13,Scores!A:A,1,FALSE)</f>
        <v>Mike Sankey</v>
      </c>
    </row>
    <row r="14" spans="1:14" x14ac:dyDescent="0.2">
      <c r="A14">
        <v>33</v>
      </c>
      <c r="B14" t="s">
        <v>896</v>
      </c>
      <c r="C14" t="s">
        <v>1038</v>
      </c>
      <c r="D14">
        <v>6.1620370370370374E-2</v>
      </c>
      <c r="E14">
        <v>6.1608796296296293E-2</v>
      </c>
      <c r="F14" t="s">
        <v>44</v>
      </c>
      <c r="G14" t="s">
        <v>44</v>
      </c>
      <c r="H14" t="s">
        <v>44</v>
      </c>
      <c r="I14" s="74">
        <f t="shared" si="1"/>
        <v>88</v>
      </c>
      <c r="K14">
        <f t="shared" si="0"/>
        <v>88</v>
      </c>
      <c r="L14" t="str">
        <f>+VLOOKUP(B14,Scores!A:A,1,FALSE)</f>
        <v>Robert Yorke-Goldney</v>
      </c>
    </row>
    <row r="15" spans="1:14" x14ac:dyDescent="0.2">
      <c r="A15">
        <v>34</v>
      </c>
      <c r="B15" t="s">
        <v>1057</v>
      </c>
      <c r="C15" t="s">
        <v>1038</v>
      </c>
      <c r="D15">
        <v>6.1643518518518514E-2</v>
      </c>
      <c r="E15">
        <v>6.1631944444444448E-2</v>
      </c>
      <c r="F15" t="s">
        <v>44</v>
      </c>
      <c r="G15" t="s">
        <v>44</v>
      </c>
      <c r="H15" t="s">
        <v>44</v>
      </c>
      <c r="I15" s="74">
        <f t="shared" si="1"/>
        <v>87</v>
      </c>
      <c r="K15">
        <f t="shared" si="0"/>
        <v>87</v>
      </c>
      <c r="L15" t="str">
        <f>+VLOOKUP(B15,Scores!A:A,1,FALSE)</f>
        <v>Luke Thorn</v>
      </c>
    </row>
    <row r="16" spans="1:14" hidden="1" x14ac:dyDescent="0.2">
      <c r="A16">
        <v>47</v>
      </c>
      <c r="B16" t="s">
        <v>1108</v>
      </c>
      <c r="C16" t="s">
        <v>865</v>
      </c>
      <c r="D16">
        <v>6.3576388888888891E-2</v>
      </c>
      <c r="E16">
        <v>6.3530092592592582E-2</v>
      </c>
      <c r="F16" t="s">
        <v>44</v>
      </c>
      <c r="G16" t="s">
        <v>44</v>
      </c>
      <c r="H16" t="s">
        <v>44</v>
      </c>
      <c r="I16" s="74">
        <f t="shared" si="1"/>
        <v>86</v>
      </c>
      <c r="K16">
        <f t="shared" si="0"/>
        <v>86</v>
      </c>
      <c r="L16" t="str">
        <f>+VLOOKUP(B16,Scores!A:A,1,FALSE)</f>
        <v>Olivier Salmon</v>
      </c>
    </row>
    <row r="17" spans="1:12" hidden="1" x14ac:dyDescent="0.2">
      <c r="A17">
        <v>49</v>
      </c>
      <c r="B17" t="s">
        <v>819</v>
      </c>
      <c r="C17" t="s">
        <v>978</v>
      </c>
      <c r="D17">
        <v>6.3692129629629626E-2</v>
      </c>
      <c r="E17">
        <v>6.3657407407407399E-2</v>
      </c>
      <c r="F17" t="s">
        <v>44</v>
      </c>
      <c r="G17" t="s">
        <v>44</v>
      </c>
      <c r="H17" t="s">
        <v>44</v>
      </c>
      <c r="I17" s="74">
        <f t="shared" si="1"/>
        <v>85</v>
      </c>
      <c r="K17">
        <f t="shared" si="0"/>
        <v>85</v>
      </c>
      <c r="L17" t="str">
        <f>+VLOOKUP(B17,Scores!A:A,1,FALSE)</f>
        <v>Jamie Hayes</v>
      </c>
    </row>
    <row r="18" spans="1:12" x14ac:dyDescent="0.2">
      <c r="A18">
        <v>59</v>
      </c>
      <c r="B18" t="s">
        <v>1129</v>
      </c>
      <c r="C18" t="s">
        <v>978</v>
      </c>
      <c r="D18">
        <v>6.4571759259259259E-2</v>
      </c>
      <c r="E18">
        <v>6.4537037037037046E-2</v>
      </c>
      <c r="F18" t="s">
        <v>44</v>
      </c>
      <c r="G18" t="s">
        <v>44</v>
      </c>
      <c r="H18" t="s">
        <v>44</v>
      </c>
      <c r="I18" s="74">
        <f t="shared" si="1"/>
        <v>84</v>
      </c>
      <c r="J18" t="s">
        <v>1035</v>
      </c>
      <c r="K18">
        <f t="shared" si="0"/>
        <v>84</v>
      </c>
      <c r="L18" t="str">
        <f>+VLOOKUP(B18,Scores!A:A,1,FALSE)</f>
        <v>Ryan Teagle</v>
      </c>
    </row>
    <row r="19" spans="1:12" x14ac:dyDescent="0.2">
      <c r="A19">
        <v>75</v>
      </c>
      <c r="B19" t="s">
        <v>922</v>
      </c>
      <c r="C19" t="s">
        <v>973</v>
      </c>
      <c r="D19">
        <v>6.582175925925926E-2</v>
      </c>
      <c r="E19">
        <v>6.5798611111111113E-2</v>
      </c>
      <c r="F19" t="s">
        <v>44</v>
      </c>
      <c r="G19" t="s">
        <v>44</v>
      </c>
      <c r="H19" t="s">
        <v>44</v>
      </c>
      <c r="I19" s="74">
        <f t="shared" si="1"/>
        <v>83</v>
      </c>
      <c r="K19">
        <f t="shared" si="0"/>
        <v>83</v>
      </c>
      <c r="L19" t="str">
        <f>+VLOOKUP(B19,Scores!A:A,1,FALSE)</f>
        <v>Inigo Ugarte Agesta</v>
      </c>
    </row>
    <row r="20" spans="1:12" hidden="1" x14ac:dyDescent="0.2">
      <c r="A20">
        <v>86</v>
      </c>
      <c r="B20" t="s">
        <v>663</v>
      </c>
      <c r="C20" t="s">
        <v>980</v>
      </c>
      <c r="D20">
        <v>6.6875000000000004E-2</v>
      </c>
      <c r="E20">
        <v>6.6793981481481482E-2</v>
      </c>
      <c r="F20" t="s">
        <v>44</v>
      </c>
      <c r="G20" t="s">
        <v>44</v>
      </c>
      <c r="H20" t="s">
        <v>44</v>
      </c>
      <c r="I20" s="74">
        <f t="shared" si="1"/>
        <v>82</v>
      </c>
      <c r="K20">
        <f t="shared" si="0"/>
        <v>82</v>
      </c>
      <c r="L20" t="str">
        <f>+VLOOKUP(B20,Scores!A:A,1,FALSE)</f>
        <v>Leigh Armstrong</v>
      </c>
    </row>
    <row r="21" spans="1:12" hidden="1" x14ac:dyDescent="0.2">
      <c r="A21">
        <v>107</v>
      </c>
      <c r="B21" t="s">
        <v>1058</v>
      </c>
      <c r="C21" t="s">
        <v>973</v>
      </c>
      <c r="D21">
        <v>6.8113425925925938E-2</v>
      </c>
      <c r="E21">
        <v>6.7939814814814814E-2</v>
      </c>
      <c r="F21" t="s">
        <v>1030</v>
      </c>
      <c r="G21">
        <v>6.6400462962962967E-2</v>
      </c>
      <c r="H21">
        <v>62</v>
      </c>
      <c r="I21" s="74">
        <f t="shared" si="1"/>
        <v>81</v>
      </c>
      <c r="K21">
        <f t="shared" si="0"/>
        <v>81</v>
      </c>
      <c r="L21" t="str">
        <f>+VLOOKUP(B21,Scores!A:A,1,FALSE)</f>
        <v>Tyler Harman</v>
      </c>
    </row>
    <row r="22" spans="1:12" hidden="1" x14ac:dyDescent="0.2">
      <c r="A22">
        <v>113</v>
      </c>
      <c r="B22" t="s">
        <v>1109</v>
      </c>
      <c r="C22" t="s">
        <v>973</v>
      </c>
      <c r="D22">
        <v>6.8495370370370359E-2</v>
      </c>
      <c r="E22">
        <v>6.8287037037037035E-2</v>
      </c>
      <c r="F22" t="s">
        <v>44</v>
      </c>
      <c r="G22" t="s">
        <v>44</v>
      </c>
      <c r="H22" t="s">
        <v>44</v>
      </c>
      <c r="I22" s="74">
        <f t="shared" si="1"/>
        <v>80</v>
      </c>
      <c r="K22">
        <f t="shared" si="0"/>
        <v>80</v>
      </c>
      <c r="L22" t="str">
        <f>+VLOOKUP(B22,Scores!A:A,1,FALSE)</f>
        <v>Lee Dougall</v>
      </c>
    </row>
    <row r="23" spans="1:12" hidden="1" x14ac:dyDescent="0.2">
      <c r="A23">
        <v>115</v>
      </c>
      <c r="B23" t="s">
        <v>636</v>
      </c>
      <c r="C23" t="s">
        <v>980</v>
      </c>
      <c r="D23">
        <v>6.8576388888888895E-2</v>
      </c>
      <c r="E23">
        <v>6.8530092592592587E-2</v>
      </c>
      <c r="F23" t="s">
        <v>1029</v>
      </c>
      <c r="G23">
        <v>5.9571759259259262E-2</v>
      </c>
      <c r="H23">
        <v>69</v>
      </c>
      <c r="I23" s="74">
        <f t="shared" si="1"/>
        <v>79</v>
      </c>
      <c r="K23">
        <f t="shared" si="0"/>
        <v>79</v>
      </c>
      <c r="L23" t="str">
        <f>+VLOOKUP(B23,Scores!A:A,1,FALSE)</f>
        <v>Danny Johns</v>
      </c>
    </row>
    <row r="24" spans="1:12" x14ac:dyDescent="0.2">
      <c r="A24">
        <v>121</v>
      </c>
      <c r="B24" t="s">
        <v>1130</v>
      </c>
      <c r="C24" t="s">
        <v>978</v>
      </c>
      <c r="D24">
        <v>6.8993055555555557E-2</v>
      </c>
      <c r="E24">
        <v>6.8819444444444447E-2</v>
      </c>
      <c r="F24" t="s">
        <v>44</v>
      </c>
      <c r="G24" t="s">
        <v>44</v>
      </c>
      <c r="H24" t="s">
        <v>44</v>
      </c>
      <c r="I24" s="74">
        <f t="shared" si="1"/>
        <v>78</v>
      </c>
      <c r="K24">
        <f t="shared" si="0"/>
        <v>78</v>
      </c>
      <c r="L24" t="str">
        <f>+VLOOKUP(B24,Scores!A:A,1,FALSE)</f>
        <v>Andy Fordyce</v>
      </c>
    </row>
    <row r="25" spans="1:12" x14ac:dyDescent="0.2">
      <c r="A25">
        <v>123</v>
      </c>
      <c r="B25" t="s">
        <v>857</v>
      </c>
      <c r="C25" t="s">
        <v>978</v>
      </c>
      <c r="D25">
        <v>6.9155092592592601E-2</v>
      </c>
      <c r="E25">
        <v>6.8993055555555557E-2</v>
      </c>
      <c r="F25" t="s">
        <v>1033</v>
      </c>
      <c r="G25">
        <v>6.4664351851851862E-2</v>
      </c>
      <c r="H25">
        <v>64</v>
      </c>
      <c r="I25" s="74">
        <f t="shared" si="1"/>
        <v>77</v>
      </c>
      <c r="K25">
        <f t="shared" si="0"/>
        <v>77</v>
      </c>
      <c r="L25" t="str">
        <f>+VLOOKUP(B25,Scores!A:A,1,FALSE)</f>
        <v>Simon Brown</v>
      </c>
    </row>
    <row r="26" spans="1:12" hidden="1" x14ac:dyDescent="0.2">
      <c r="A26">
        <v>124</v>
      </c>
      <c r="B26" t="s">
        <v>634</v>
      </c>
      <c r="C26" t="s">
        <v>978</v>
      </c>
      <c r="D26">
        <v>6.9166666666666668E-2</v>
      </c>
      <c r="E26">
        <v>6.9004629629629624E-2</v>
      </c>
      <c r="F26" t="s">
        <v>1033</v>
      </c>
      <c r="G26">
        <v>6.3634259259259265E-2</v>
      </c>
      <c r="H26">
        <v>65</v>
      </c>
      <c r="I26" s="74">
        <f t="shared" si="1"/>
        <v>76</v>
      </c>
      <c r="K26">
        <f t="shared" si="0"/>
        <v>76</v>
      </c>
      <c r="L26" t="str">
        <f>+VLOOKUP(B26,Scores!A:A,1,FALSE)</f>
        <v>Scott Marlin</v>
      </c>
    </row>
    <row r="27" spans="1:12" x14ac:dyDescent="0.2">
      <c r="A27">
        <v>142</v>
      </c>
      <c r="B27" t="s">
        <v>46</v>
      </c>
      <c r="C27" t="s">
        <v>980</v>
      </c>
      <c r="D27">
        <v>7.0532407407407405E-2</v>
      </c>
      <c r="E27">
        <v>7.0451388888888897E-2</v>
      </c>
      <c r="F27" t="s">
        <v>44</v>
      </c>
      <c r="G27" t="s">
        <v>44</v>
      </c>
      <c r="H27" t="s">
        <v>44</v>
      </c>
      <c r="I27" s="74">
        <f t="shared" si="1"/>
        <v>75</v>
      </c>
      <c r="K27">
        <f t="shared" si="0"/>
        <v>75</v>
      </c>
      <c r="L27" t="str">
        <f>+VLOOKUP(B27,Scores!A:A,1,FALSE)</f>
        <v>Keith Johnson</v>
      </c>
    </row>
    <row r="28" spans="1:12" hidden="1" x14ac:dyDescent="0.2">
      <c r="A28">
        <v>150</v>
      </c>
      <c r="B28" t="s">
        <v>1110</v>
      </c>
      <c r="C28" t="s">
        <v>978</v>
      </c>
      <c r="D28">
        <v>7.0949074074074067E-2</v>
      </c>
      <c r="E28" t="s">
        <v>44</v>
      </c>
      <c r="F28" t="s">
        <v>44</v>
      </c>
      <c r="G28" t="s">
        <v>44</v>
      </c>
      <c r="H28" t="s">
        <v>44</v>
      </c>
      <c r="I28" s="74">
        <f t="shared" si="1"/>
        <v>74</v>
      </c>
      <c r="K28">
        <f t="shared" si="0"/>
        <v>74</v>
      </c>
      <c r="L28" t="str">
        <f>+VLOOKUP(B28,Scores!A:A,1,FALSE)</f>
        <v>Mark Williams</v>
      </c>
    </row>
    <row r="29" spans="1:12" hidden="1" x14ac:dyDescent="0.2">
      <c r="A29">
        <v>153</v>
      </c>
      <c r="B29" t="s">
        <v>647</v>
      </c>
      <c r="C29" t="s">
        <v>978</v>
      </c>
      <c r="D29">
        <v>7.1157407407407405E-2</v>
      </c>
      <c r="E29">
        <v>7.0914351851851853E-2</v>
      </c>
      <c r="F29" t="s">
        <v>44</v>
      </c>
      <c r="G29" t="s">
        <v>44</v>
      </c>
      <c r="H29" t="s">
        <v>44</v>
      </c>
      <c r="I29" s="74">
        <f t="shared" si="1"/>
        <v>73</v>
      </c>
      <c r="K29">
        <f t="shared" si="0"/>
        <v>73</v>
      </c>
      <c r="L29" t="str">
        <f>+VLOOKUP(B29,Scores!A:A,1,FALSE)</f>
        <v>Barry Hiller</v>
      </c>
    </row>
    <row r="30" spans="1:12" x14ac:dyDescent="0.2">
      <c r="A30">
        <v>179</v>
      </c>
      <c r="B30" t="s">
        <v>979</v>
      </c>
      <c r="C30" t="s">
        <v>973</v>
      </c>
      <c r="D30">
        <v>7.2326388888888885E-2</v>
      </c>
      <c r="E30">
        <v>7.2094907407407413E-2</v>
      </c>
      <c r="F30" t="s">
        <v>44</v>
      </c>
      <c r="G30" t="s">
        <v>44</v>
      </c>
      <c r="H30" t="s">
        <v>44</v>
      </c>
      <c r="I30" s="74">
        <f t="shared" si="1"/>
        <v>72</v>
      </c>
      <c r="K30">
        <f t="shared" si="0"/>
        <v>72</v>
      </c>
      <c r="L30" t="str">
        <f>+VLOOKUP(B30,Scores!A:A,1,FALSE)</f>
        <v>Bradley McBain</v>
      </c>
    </row>
    <row r="31" spans="1:12" hidden="1" x14ac:dyDescent="0.2">
      <c r="A31">
        <v>180</v>
      </c>
      <c r="B31" t="s">
        <v>633</v>
      </c>
      <c r="C31" t="s">
        <v>973</v>
      </c>
      <c r="D31">
        <v>7.2326388888888885E-2</v>
      </c>
      <c r="E31">
        <v>7.2094907407407413E-2</v>
      </c>
      <c r="F31" t="s">
        <v>1031</v>
      </c>
      <c r="G31">
        <v>7.1550925925925921E-2</v>
      </c>
      <c r="H31">
        <v>57</v>
      </c>
      <c r="I31" s="74">
        <f t="shared" si="1"/>
        <v>71</v>
      </c>
      <c r="K31">
        <f t="shared" si="0"/>
        <v>71</v>
      </c>
      <c r="L31" t="str">
        <f>+VLOOKUP(B31,Scores!A:A,1,FALSE)</f>
        <v>Joe Keefe</v>
      </c>
    </row>
    <row r="32" spans="1:12" hidden="1" x14ac:dyDescent="0.2">
      <c r="A32">
        <v>183</v>
      </c>
      <c r="B32" t="s">
        <v>882</v>
      </c>
      <c r="C32" t="s">
        <v>973</v>
      </c>
      <c r="D32">
        <v>7.2418981481481473E-2</v>
      </c>
      <c r="E32">
        <v>7.211805555555556E-2</v>
      </c>
      <c r="F32" t="s">
        <v>1031</v>
      </c>
      <c r="G32">
        <v>7.1238425925925927E-2</v>
      </c>
      <c r="H32">
        <v>58</v>
      </c>
      <c r="I32" s="74">
        <f t="shared" si="1"/>
        <v>70</v>
      </c>
      <c r="K32">
        <f t="shared" si="0"/>
        <v>70</v>
      </c>
      <c r="L32" t="str">
        <f>+VLOOKUP(B32,Scores!A:A,1,FALSE)</f>
        <v>James Gladwell</v>
      </c>
    </row>
    <row r="33" spans="1:12" x14ac:dyDescent="0.2">
      <c r="A33">
        <v>200</v>
      </c>
      <c r="B33" t="s">
        <v>1131</v>
      </c>
      <c r="C33" t="s">
        <v>973</v>
      </c>
      <c r="D33">
        <v>7.3391203703703708E-2</v>
      </c>
      <c r="E33">
        <v>7.3229166666666665E-2</v>
      </c>
      <c r="F33" t="s">
        <v>44</v>
      </c>
      <c r="G33" t="s">
        <v>44</v>
      </c>
      <c r="H33" t="s">
        <v>44</v>
      </c>
      <c r="I33" s="74">
        <f t="shared" si="1"/>
        <v>69</v>
      </c>
      <c r="K33">
        <f t="shared" si="0"/>
        <v>69</v>
      </c>
      <c r="L33" t="str">
        <f>+VLOOKUP(B33,Scores!A:A,1,FALSE)</f>
        <v>Mike Clarke</v>
      </c>
    </row>
    <row r="34" spans="1:12" hidden="1" x14ac:dyDescent="0.2">
      <c r="A34">
        <v>201</v>
      </c>
      <c r="B34" t="s">
        <v>856</v>
      </c>
      <c r="C34" t="s">
        <v>973</v>
      </c>
      <c r="D34">
        <v>7.3391203703703708E-2</v>
      </c>
      <c r="E34">
        <v>7.3194444444444437E-2</v>
      </c>
      <c r="F34" t="s">
        <v>44</v>
      </c>
      <c r="G34" t="s">
        <v>44</v>
      </c>
      <c r="H34" t="s">
        <v>44</v>
      </c>
      <c r="I34" s="74">
        <f t="shared" si="1"/>
        <v>68</v>
      </c>
      <c r="K34">
        <f t="shared" si="0"/>
        <v>68</v>
      </c>
      <c r="L34" t="str">
        <f>+VLOOKUP(B34,Scores!A:A,1,FALSE)</f>
        <v>Matthew Gardner</v>
      </c>
    </row>
    <row r="35" spans="1:12" hidden="1" x14ac:dyDescent="0.2">
      <c r="A35">
        <v>208</v>
      </c>
      <c r="B35" t="s">
        <v>820</v>
      </c>
      <c r="C35" t="s">
        <v>973</v>
      </c>
      <c r="D35">
        <v>7.3888888888888893E-2</v>
      </c>
      <c r="E35">
        <v>7.3819444444444438E-2</v>
      </c>
      <c r="F35" t="s">
        <v>44</v>
      </c>
      <c r="G35" t="s">
        <v>44</v>
      </c>
      <c r="H35" t="s">
        <v>44</v>
      </c>
      <c r="I35" s="74">
        <f t="shared" si="1"/>
        <v>67</v>
      </c>
      <c r="K35">
        <f t="shared" si="0"/>
        <v>67</v>
      </c>
      <c r="L35" t="str">
        <f>+VLOOKUP(B35,Scores!A:A,1,FALSE)</f>
        <v>Richard Jerome</v>
      </c>
    </row>
    <row r="36" spans="1:12" hidden="1" x14ac:dyDescent="0.2">
      <c r="A36">
        <v>210</v>
      </c>
      <c r="B36" t="s">
        <v>49</v>
      </c>
      <c r="C36" t="s">
        <v>980</v>
      </c>
      <c r="D36">
        <v>7.407407407407407E-2</v>
      </c>
      <c r="E36">
        <v>7.3807870370370371E-2</v>
      </c>
      <c r="F36" t="s">
        <v>44</v>
      </c>
      <c r="G36" t="s">
        <v>44</v>
      </c>
      <c r="H36" t="s">
        <v>44</v>
      </c>
      <c r="I36" s="74">
        <f t="shared" si="1"/>
        <v>66</v>
      </c>
      <c r="K36">
        <f t="shared" si="0"/>
        <v>66</v>
      </c>
      <c r="L36" t="str">
        <f>+VLOOKUP(B36,Scores!A:A,1,FALSE)</f>
        <v>William Munday</v>
      </c>
    </row>
    <row r="37" spans="1:12" x14ac:dyDescent="0.2">
      <c r="A37">
        <v>268</v>
      </c>
      <c r="B37" t="s">
        <v>897</v>
      </c>
      <c r="C37" t="s">
        <v>980</v>
      </c>
      <c r="D37">
        <v>7.6006944444444446E-2</v>
      </c>
      <c r="E37">
        <v>7.5671296296296306E-2</v>
      </c>
      <c r="F37" t="s">
        <v>1027</v>
      </c>
      <c r="G37">
        <v>6.2928240740740743E-2</v>
      </c>
      <c r="H37">
        <v>65</v>
      </c>
      <c r="I37" s="74">
        <f t="shared" si="1"/>
        <v>65</v>
      </c>
      <c r="K37">
        <f t="shared" si="0"/>
        <v>65</v>
      </c>
      <c r="L37" t="str">
        <f>+VLOOKUP(B37,Scores!A:A,1,FALSE)</f>
        <v>Phil Rayner</v>
      </c>
    </row>
    <row r="38" spans="1:12" x14ac:dyDescent="0.2">
      <c r="A38">
        <v>280</v>
      </c>
      <c r="B38" t="s">
        <v>635</v>
      </c>
      <c r="C38" t="s">
        <v>973</v>
      </c>
      <c r="D38">
        <v>7.6689814814814808E-2</v>
      </c>
      <c r="E38">
        <v>7.6423611111111109E-2</v>
      </c>
      <c r="F38" t="s">
        <v>1032</v>
      </c>
      <c r="G38">
        <v>7.3935185185185187E-2</v>
      </c>
      <c r="H38">
        <v>56</v>
      </c>
      <c r="I38" s="74">
        <f t="shared" si="1"/>
        <v>64</v>
      </c>
      <c r="K38">
        <f t="shared" si="0"/>
        <v>64</v>
      </c>
      <c r="L38" t="str">
        <f>+VLOOKUP(B38,Scores!A:A,1,FALSE)</f>
        <v>Adam Banks</v>
      </c>
    </row>
    <row r="39" spans="1:12" x14ac:dyDescent="0.2">
      <c r="A39">
        <v>286</v>
      </c>
      <c r="B39" t="s">
        <v>1132</v>
      </c>
      <c r="C39" t="s">
        <v>973</v>
      </c>
      <c r="D39">
        <v>7.6909722222222213E-2</v>
      </c>
      <c r="E39">
        <v>7.6550925925925925E-2</v>
      </c>
      <c r="F39" t="s">
        <v>44</v>
      </c>
      <c r="G39" t="s">
        <v>44</v>
      </c>
      <c r="H39" t="s">
        <v>44</v>
      </c>
      <c r="I39" s="74">
        <f t="shared" si="1"/>
        <v>63</v>
      </c>
      <c r="K39">
        <f t="shared" si="0"/>
        <v>63</v>
      </c>
      <c r="L39" t="str">
        <f>+VLOOKUP(B39,Scores!A:A,1,FALSE)</f>
        <v>David Blackburne</v>
      </c>
    </row>
    <row r="40" spans="1:12" hidden="1" x14ac:dyDescent="0.2">
      <c r="A40">
        <v>320</v>
      </c>
      <c r="B40" t="s">
        <v>1042</v>
      </c>
      <c r="C40" t="s">
        <v>973</v>
      </c>
      <c r="D40">
        <v>7.8020833333333331E-2</v>
      </c>
      <c r="E40">
        <v>7.7581018518518521E-2</v>
      </c>
      <c r="F40" t="s">
        <v>1032</v>
      </c>
      <c r="G40">
        <v>7.6180555555555557E-2</v>
      </c>
      <c r="H40">
        <v>54</v>
      </c>
      <c r="I40" s="74">
        <f t="shared" si="1"/>
        <v>62</v>
      </c>
      <c r="K40">
        <f t="shared" si="0"/>
        <v>62</v>
      </c>
      <c r="L40" t="str">
        <f>+VLOOKUP(B40,Scores!A:A,1,FALSE)</f>
        <v>Craig Calton</v>
      </c>
    </row>
    <row r="41" spans="1:12" hidden="1" x14ac:dyDescent="0.2">
      <c r="A41">
        <v>328</v>
      </c>
      <c r="B41" t="s">
        <v>816</v>
      </c>
      <c r="C41" t="s">
        <v>980</v>
      </c>
      <c r="D41">
        <v>7.8483796296296301E-2</v>
      </c>
      <c r="E41">
        <v>7.795138888888889E-2</v>
      </c>
      <c r="F41" t="s">
        <v>1033</v>
      </c>
      <c r="G41">
        <v>6.4826388888888892E-2</v>
      </c>
      <c r="H41">
        <v>63</v>
      </c>
      <c r="I41" s="74">
        <f t="shared" si="1"/>
        <v>61</v>
      </c>
      <c r="K41">
        <f t="shared" si="0"/>
        <v>61</v>
      </c>
      <c r="L41" t="str">
        <f>+VLOOKUP(B41,Scores!A:A,1,FALSE)</f>
        <v>Ezio Sakamoto</v>
      </c>
    </row>
    <row r="42" spans="1:12" x14ac:dyDescent="0.2">
      <c r="A42">
        <v>354</v>
      </c>
      <c r="B42" t="s">
        <v>858</v>
      </c>
      <c r="C42" t="s">
        <v>980</v>
      </c>
      <c r="D42">
        <v>7.9583333333333339E-2</v>
      </c>
      <c r="E42">
        <v>7.9131944444444449E-2</v>
      </c>
      <c r="F42" t="s">
        <v>1033</v>
      </c>
      <c r="G42">
        <v>6.581018518518518E-2</v>
      </c>
      <c r="H42">
        <v>62</v>
      </c>
      <c r="I42" s="74">
        <f t="shared" si="1"/>
        <v>60</v>
      </c>
      <c r="J42" t="s">
        <v>1133</v>
      </c>
      <c r="K42">
        <f t="shared" si="0"/>
        <v>60</v>
      </c>
      <c r="L42" t="str">
        <f>+VLOOKUP(B42,Scores!A:A,1,FALSE)</f>
        <v>Nigel Jackson</v>
      </c>
    </row>
    <row r="43" spans="1:12" hidden="1" x14ac:dyDescent="0.2">
      <c r="A43">
        <v>355</v>
      </c>
      <c r="B43" t="s">
        <v>48</v>
      </c>
      <c r="C43" t="s">
        <v>980</v>
      </c>
      <c r="D43">
        <v>7.9583333333333339E-2</v>
      </c>
      <c r="E43">
        <v>7.9131944444444449E-2</v>
      </c>
      <c r="F43" t="s">
        <v>1030</v>
      </c>
      <c r="G43">
        <v>6.9386574074074073E-2</v>
      </c>
      <c r="H43">
        <v>59</v>
      </c>
      <c r="I43" s="74">
        <f t="shared" si="1"/>
        <v>59</v>
      </c>
      <c r="J43" t="s">
        <v>1133</v>
      </c>
      <c r="K43">
        <f t="shared" si="0"/>
        <v>59</v>
      </c>
      <c r="L43" t="str">
        <f>+VLOOKUP(B43,Scores!A:A,1,FALSE)</f>
        <v>Gary Farrell</v>
      </c>
    </row>
    <row r="44" spans="1:12" x14ac:dyDescent="0.2">
      <c r="A44">
        <v>361</v>
      </c>
      <c r="B44" t="s">
        <v>1134</v>
      </c>
      <c r="C44" t="s">
        <v>973</v>
      </c>
      <c r="D44">
        <v>7.9884259259259252E-2</v>
      </c>
      <c r="E44">
        <v>7.9398148148148148E-2</v>
      </c>
      <c r="F44" t="s">
        <v>44</v>
      </c>
      <c r="G44" t="s">
        <v>44</v>
      </c>
      <c r="H44" t="s">
        <v>44</v>
      </c>
      <c r="I44" s="74">
        <f t="shared" si="1"/>
        <v>58</v>
      </c>
      <c r="K44">
        <f t="shared" si="0"/>
        <v>58</v>
      </c>
      <c r="L44" t="str">
        <f>+VLOOKUP(B44,Scores!A:A,1,FALSE)</f>
        <v>Martin Pitt</v>
      </c>
    </row>
    <row r="45" spans="1:12" x14ac:dyDescent="0.2">
      <c r="A45">
        <v>391</v>
      </c>
      <c r="B45" t="s">
        <v>637</v>
      </c>
      <c r="C45" t="s">
        <v>982</v>
      </c>
      <c r="D45">
        <v>8.1018518518518517E-2</v>
      </c>
      <c r="E45">
        <v>8.0833333333333326E-2</v>
      </c>
      <c r="F45" t="s">
        <v>1033</v>
      </c>
      <c r="G45">
        <v>6.356481481481481E-2</v>
      </c>
      <c r="H45">
        <v>65</v>
      </c>
      <c r="I45" s="74">
        <f t="shared" si="1"/>
        <v>57</v>
      </c>
      <c r="K45">
        <f t="shared" si="0"/>
        <v>57</v>
      </c>
      <c r="L45" t="str">
        <f>+VLOOKUP(B45,Scores!A:A,1,FALSE)</f>
        <v>John Stafford</v>
      </c>
    </row>
    <row r="46" spans="1:12" hidden="1" x14ac:dyDescent="0.2">
      <c r="A46">
        <v>417</v>
      </c>
      <c r="B46" t="s">
        <v>926</v>
      </c>
      <c r="C46" t="s">
        <v>978</v>
      </c>
      <c r="D46">
        <v>8.2106481481481489E-2</v>
      </c>
      <c r="E46">
        <v>8.1782407407407401E-2</v>
      </c>
      <c r="F46" t="s">
        <v>44</v>
      </c>
      <c r="G46" t="s">
        <v>44</v>
      </c>
      <c r="H46" t="s">
        <v>44</v>
      </c>
      <c r="I46" s="74">
        <f t="shared" si="1"/>
        <v>56</v>
      </c>
      <c r="K46">
        <f t="shared" si="0"/>
        <v>56</v>
      </c>
      <c r="L46" t="str">
        <f>+VLOOKUP(B46,Scores!A:A,1,FALSE)</f>
        <v>Peter Brombley</v>
      </c>
    </row>
    <row r="47" spans="1:12" hidden="1" x14ac:dyDescent="0.2">
      <c r="A47">
        <v>433</v>
      </c>
      <c r="B47" t="s">
        <v>43</v>
      </c>
      <c r="C47" t="s">
        <v>978</v>
      </c>
      <c r="D47">
        <v>8.2523148148148151E-2</v>
      </c>
      <c r="E47">
        <v>8.1979166666666659E-2</v>
      </c>
      <c r="F47" t="s">
        <v>1036</v>
      </c>
      <c r="G47">
        <v>7.6840277777777785E-2</v>
      </c>
      <c r="H47">
        <v>54</v>
      </c>
      <c r="I47" s="74">
        <f t="shared" si="1"/>
        <v>55</v>
      </c>
      <c r="K47">
        <f t="shared" si="0"/>
        <v>55</v>
      </c>
      <c r="L47" t="str">
        <f>+VLOOKUP(B47,Scores!A:A,1,FALSE)</f>
        <v>Ian Cox</v>
      </c>
    </row>
    <row r="48" spans="1:12" hidden="1" x14ac:dyDescent="0.2">
      <c r="A48">
        <v>440</v>
      </c>
      <c r="B48" t="s">
        <v>47</v>
      </c>
      <c r="C48" t="s">
        <v>982</v>
      </c>
      <c r="D48">
        <v>8.2777777777777783E-2</v>
      </c>
      <c r="E48">
        <v>8.2708333333333328E-2</v>
      </c>
      <c r="F48" t="s">
        <v>1029</v>
      </c>
      <c r="G48">
        <v>6.3159722222222228E-2</v>
      </c>
      <c r="H48">
        <v>65</v>
      </c>
      <c r="I48" s="74">
        <f t="shared" si="1"/>
        <v>54</v>
      </c>
      <c r="K48">
        <f t="shared" si="0"/>
        <v>54</v>
      </c>
      <c r="L48" t="str">
        <f>+VLOOKUP(B48,Scores!A:A,1,FALSE)</f>
        <v>Alan Street</v>
      </c>
    </row>
    <row r="49" spans="1:12" x14ac:dyDescent="0.2">
      <c r="A49">
        <v>444</v>
      </c>
      <c r="B49" t="s">
        <v>821</v>
      </c>
      <c r="C49" t="s">
        <v>978</v>
      </c>
      <c r="D49">
        <v>8.2974537037037041E-2</v>
      </c>
      <c r="E49">
        <v>8.2430555555555562E-2</v>
      </c>
      <c r="F49" t="s">
        <v>44</v>
      </c>
      <c r="G49" t="s">
        <v>44</v>
      </c>
      <c r="H49" t="s">
        <v>44</v>
      </c>
      <c r="I49" s="74">
        <f t="shared" si="1"/>
        <v>53</v>
      </c>
      <c r="J49" t="s">
        <v>1133</v>
      </c>
      <c r="K49">
        <f t="shared" si="0"/>
        <v>53</v>
      </c>
      <c r="L49" t="str">
        <f>+VLOOKUP(B49,Scores!A:A,1,FALSE)</f>
        <v>Jason Nubeebuckus</v>
      </c>
    </row>
    <row r="50" spans="1:12" x14ac:dyDescent="0.2">
      <c r="A50">
        <v>445</v>
      </c>
      <c r="B50" t="s">
        <v>641</v>
      </c>
      <c r="C50" t="s">
        <v>980</v>
      </c>
      <c r="D50">
        <v>8.2974537037037041E-2</v>
      </c>
      <c r="E50">
        <v>8.2418981481481482E-2</v>
      </c>
      <c r="F50" t="s">
        <v>1031</v>
      </c>
      <c r="G50">
        <v>7.0405092592592589E-2</v>
      </c>
      <c r="H50">
        <v>58</v>
      </c>
      <c r="I50" s="74">
        <f t="shared" si="1"/>
        <v>52</v>
      </c>
      <c r="J50" t="s">
        <v>1133</v>
      </c>
      <c r="K50">
        <f t="shared" si="0"/>
        <v>52</v>
      </c>
      <c r="L50" t="str">
        <f>+VLOOKUP(B50,Scores!A:A,1,FALSE)</f>
        <v>Stephen Harman</v>
      </c>
    </row>
    <row r="51" spans="1:12" hidden="1" x14ac:dyDescent="0.2">
      <c r="A51">
        <v>451</v>
      </c>
      <c r="B51" t="s">
        <v>899</v>
      </c>
      <c r="C51" t="s">
        <v>978</v>
      </c>
      <c r="D51">
        <v>8.335648148148149E-2</v>
      </c>
      <c r="E51">
        <v>8.2719907407407409E-2</v>
      </c>
      <c r="F51" t="s">
        <v>44</v>
      </c>
      <c r="G51" t="s">
        <v>44</v>
      </c>
      <c r="H51" t="s">
        <v>44</v>
      </c>
      <c r="I51" s="74">
        <f t="shared" si="1"/>
        <v>51</v>
      </c>
      <c r="K51">
        <f t="shared" si="0"/>
        <v>51</v>
      </c>
      <c r="L51" t="str">
        <f>+VLOOKUP(B51,Scores!A:A,1,FALSE)</f>
        <v>Simon Connolly</v>
      </c>
    </row>
    <row r="52" spans="1:12" hidden="1" x14ac:dyDescent="0.2">
      <c r="A52">
        <v>502</v>
      </c>
      <c r="B52" t="s">
        <v>52</v>
      </c>
      <c r="C52" t="s">
        <v>978</v>
      </c>
      <c r="D52">
        <v>8.5520833333333338E-2</v>
      </c>
      <c r="E52">
        <v>8.5173611111111103E-2</v>
      </c>
      <c r="F52" t="s">
        <v>1036</v>
      </c>
      <c r="G52">
        <v>7.66087962962963E-2</v>
      </c>
      <c r="H52">
        <v>54</v>
      </c>
      <c r="I52" s="74">
        <f t="shared" si="1"/>
        <v>50</v>
      </c>
      <c r="K52">
        <f t="shared" si="0"/>
        <v>50</v>
      </c>
      <c r="L52" t="str">
        <f>+VLOOKUP(B52,Scores!A:A,1,FALSE)</f>
        <v>Gary Gibbons</v>
      </c>
    </row>
    <row r="53" spans="1:12" x14ac:dyDescent="0.2">
      <c r="A53">
        <v>513</v>
      </c>
      <c r="B53" t="s">
        <v>981</v>
      </c>
      <c r="C53" t="s">
        <v>982</v>
      </c>
      <c r="D53">
        <v>8.6111111111111124E-2</v>
      </c>
      <c r="E53">
        <v>8.5740740740740742E-2</v>
      </c>
      <c r="F53" t="s">
        <v>44</v>
      </c>
      <c r="G53" t="s">
        <v>44</v>
      </c>
      <c r="H53" t="s">
        <v>44</v>
      </c>
      <c r="I53" s="74">
        <f t="shared" si="1"/>
        <v>49</v>
      </c>
      <c r="K53">
        <f t="shared" si="0"/>
        <v>49</v>
      </c>
      <c r="L53" t="str">
        <f>+VLOOKUP(B53,Scores!A:A,1,FALSE)</f>
        <v>Doug Brady</v>
      </c>
    </row>
    <row r="54" spans="1:12" hidden="1" x14ac:dyDescent="0.2">
      <c r="A54">
        <v>545</v>
      </c>
      <c r="B54" t="s">
        <v>662</v>
      </c>
      <c r="C54" t="s">
        <v>978</v>
      </c>
      <c r="D54">
        <v>8.8009259259259245E-2</v>
      </c>
      <c r="E54">
        <v>8.7314814814814803E-2</v>
      </c>
      <c r="F54" t="s">
        <v>44</v>
      </c>
      <c r="G54" t="s">
        <v>44</v>
      </c>
      <c r="H54" t="s">
        <v>44</v>
      </c>
      <c r="I54" s="74">
        <f t="shared" si="1"/>
        <v>48</v>
      </c>
      <c r="K54">
        <f t="shared" si="0"/>
        <v>48</v>
      </c>
      <c r="L54" t="str">
        <f>+VLOOKUP(B54,Scores!A:A,1,FALSE)</f>
        <v>Kevin Harkus</v>
      </c>
    </row>
    <row r="55" spans="1:12" hidden="1" x14ac:dyDescent="0.2">
      <c r="A55">
        <v>561</v>
      </c>
      <c r="B55" t="s">
        <v>640</v>
      </c>
      <c r="C55" t="s">
        <v>978</v>
      </c>
      <c r="D55">
        <v>8.9085648148148136E-2</v>
      </c>
      <c r="E55">
        <v>8.8449074074074083E-2</v>
      </c>
      <c r="F55" t="s">
        <v>1032</v>
      </c>
      <c r="G55">
        <v>7.8229166666666669E-2</v>
      </c>
      <c r="H55">
        <v>53</v>
      </c>
      <c r="I55" s="74">
        <f t="shared" si="1"/>
        <v>47</v>
      </c>
      <c r="K55">
        <f t="shared" si="0"/>
        <v>47</v>
      </c>
      <c r="L55" t="str">
        <f>+VLOOKUP(B55,Scores!A:A,1,FALSE)</f>
        <v>Michael Hobbs</v>
      </c>
    </row>
    <row r="56" spans="1:12" x14ac:dyDescent="0.2">
      <c r="A56">
        <v>568</v>
      </c>
      <c r="B56" t="s">
        <v>51</v>
      </c>
      <c r="C56" t="s">
        <v>982</v>
      </c>
      <c r="D56">
        <v>8.9340277777777768E-2</v>
      </c>
      <c r="E56">
        <v>8.8715277777777782E-2</v>
      </c>
      <c r="F56" t="s">
        <v>1039</v>
      </c>
      <c r="G56">
        <v>5.7592592592592591E-2</v>
      </c>
      <c r="H56">
        <v>71</v>
      </c>
      <c r="I56" s="74">
        <f t="shared" si="1"/>
        <v>46</v>
      </c>
      <c r="K56">
        <f t="shared" si="0"/>
        <v>46</v>
      </c>
      <c r="L56" t="str">
        <f>+VLOOKUP(B56,Scores!A:A,1,FALSE)</f>
        <v>David Bayle</v>
      </c>
    </row>
    <row r="57" spans="1:12" x14ac:dyDescent="0.2">
      <c r="A57">
        <v>596</v>
      </c>
      <c r="B57" t="s">
        <v>1041</v>
      </c>
      <c r="C57" t="s">
        <v>978</v>
      </c>
      <c r="D57">
        <v>9.0659722222222225E-2</v>
      </c>
      <c r="E57">
        <v>8.9965277777777783E-2</v>
      </c>
      <c r="F57" t="s">
        <v>1036</v>
      </c>
      <c r="G57">
        <v>8.4328703703703711E-2</v>
      </c>
      <c r="H57">
        <v>49</v>
      </c>
      <c r="I57" s="74">
        <f t="shared" si="1"/>
        <v>45</v>
      </c>
      <c r="J57" t="s">
        <v>1133</v>
      </c>
      <c r="K57">
        <f t="shared" si="0"/>
        <v>45</v>
      </c>
      <c r="L57" t="str">
        <f>+VLOOKUP(B57,Scores!A:A,1,FALSE)</f>
        <v>Alex Milne</v>
      </c>
    </row>
    <row r="58" spans="1:12" x14ac:dyDescent="0.2">
      <c r="A58">
        <v>599</v>
      </c>
      <c r="B58" t="s">
        <v>1135</v>
      </c>
      <c r="C58" t="s">
        <v>973</v>
      </c>
      <c r="D58">
        <v>9.0914351851851857E-2</v>
      </c>
      <c r="E58">
        <v>9.0405092592592592E-2</v>
      </c>
      <c r="F58" t="s">
        <v>44</v>
      </c>
      <c r="G58" t="s">
        <v>44</v>
      </c>
      <c r="H58" t="s">
        <v>44</v>
      </c>
      <c r="I58" s="74">
        <f t="shared" si="1"/>
        <v>44</v>
      </c>
      <c r="K58">
        <f t="shared" si="0"/>
        <v>44</v>
      </c>
      <c r="L58" t="str">
        <f>+VLOOKUP(B58,Scores!A:A,1,FALSE)</f>
        <v>Patrick Byrnes</v>
      </c>
    </row>
    <row r="59" spans="1:12" x14ac:dyDescent="0.2">
      <c r="A59">
        <v>605</v>
      </c>
      <c r="B59" t="s">
        <v>930</v>
      </c>
      <c r="C59" t="s">
        <v>973</v>
      </c>
      <c r="D59">
        <v>9.116898148148149E-2</v>
      </c>
      <c r="E59">
        <v>9.0474537037037048E-2</v>
      </c>
      <c r="F59" t="s">
        <v>44</v>
      </c>
      <c r="G59" t="s">
        <v>44</v>
      </c>
      <c r="H59" t="s">
        <v>44</v>
      </c>
      <c r="I59" s="74">
        <f t="shared" si="1"/>
        <v>43</v>
      </c>
      <c r="K59">
        <f t="shared" si="0"/>
        <v>43</v>
      </c>
      <c r="L59" t="str">
        <f>+VLOOKUP(B59,Scores!A:A,1,FALSE)</f>
        <v>Robert Pottinger</v>
      </c>
    </row>
    <row r="60" spans="1:12" x14ac:dyDescent="0.2">
      <c r="A60">
        <v>638</v>
      </c>
      <c r="B60" t="s">
        <v>983</v>
      </c>
      <c r="C60" t="s">
        <v>973</v>
      </c>
      <c r="D60">
        <v>9.3449074074074087E-2</v>
      </c>
      <c r="E60">
        <v>9.2673611111111109E-2</v>
      </c>
      <c r="F60" t="s">
        <v>1036</v>
      </c>
      <c r="G60">
        <v>8.9664351851851856E-2</v>
      </c>
      <c r="H60">
        <v>46</v>
      </c>
      <c r="I60" s="74">
        <f t="shared" si="1"/>
        <v>42</v>
      </c>
      <c r="K60">
        <f t="shared" si="0"/>
        <v>42</v>
      </c>
      <c r="L60" t="str">
        <f>+VLOOKUP(B60,Scores!A:A,1,FALSE)</f>
        <v>Steven Gabb</v>
      </c>
    </row>
    <row r="61" spans="1:12" hidden="1" x14ac:dyDescent="0.2">
      <c r="A61">
        <v>644</v>
      </c>
      <c r="B61" t="s">
        <v>1116</v>
      </c>
      <c r="C61" t="s">
        <v>973</v>
      </c>
      <c r="D61">
        <v>9.3842592592592589E-2</v>
      </c>
      <c r="E61">
        <v>9.3194444444444455E-2</v>
      </c>
      <c r="F61" t="s">
        <v>44</v>
      </c>
      <c r="G61" t="s">
        <v>44</v>
      </c>
      <c r="H61" t="s">
        <v>44</v>
      </c>
      <c r="I61" s="74">
        <f t="shared" si="1"/>
        <v>41</v>
      </c>
      <c r="K61">
        <f t="shared" si="0"/>
        <v>41</v>
      </c>
      <c r="L61" t="str">
        <f>+VLOOKUP(B61,Scores!A:A,1,FALSE)</f>
        <v>Simon Rogg</v>
      </c>
    </row>
    <row r="62" spans="1:12" x14ac:dyDescent="0.2">
      <c r="A62">
        <v>648</v>
      </c>
      <c r="B62" t="s">
        <v>57</v>
      </c>
      <c r="C62" t="s">
        <v>978</v>
      </c>
      <c r="D62">
        <v>9.4120370370370368E-2</v>
      </c>
      <c r="E62">
        <v>9.3506944444444448E-2</v>
      </c>
      <c r="F62" t="s">
        <v>1036</v>
      </c>
      <c r="G62">
        <v>8.2696759259259262E-2</v>
      </c>
      <c r="H62">
        <v>50</v>
      </c>
      <c r="I62" s="74">
        <f t="shared" si="1"/>
        <v>40</v>
      </c>
      <c r="K62">
        <f t="shared" si="0"/>
        <v>40</v>
      </c>
      <c r="L62" t="str">
        <f>+VLOOKUP(B62,Scores!A:A,1,FALSE)</f>
        <v>Robin Briscoe</v>
      </c>
    </row>
    <row r="63" spans="1:12" x14ac:dyDescent="0.2">
      <c r="A63">
        <v>651</v>
      </c>
      <c r="B63" t="s">
        <v>1136</v>
      </c>
      <c r="C63" t="s">
        <v>978</v>
      </c>
      <c r="D63">
        <v>9.418981481481481E-2</v>
      </c>
      <c r="E63">
        <v>9.3344907407407404E-2</v>
      </c>
      <c r="F63" t="s">
        <v>44</v>
      </c>
      <c r="G63" t="s">
        <v>44</v>
      </c>
      <c r="H63" t="s">
        <v>44</v>
      </c>
      <c r="I63" s="74">
        <f t="shared" si="1"/>
        <v>39</v>
      </c>
      <c r="K63">
        <f t="shared" si="0"/>
        <v>39</v>
      </c>
      <c r="L63" t="str">
        <f>+VLOOKUP(B63,Scores!A:A,1,FALSE)</f>
        <v>Aaron Latimer</v>
      </c>
    </row>
    <row r="64" spans="1:12" x14ac:dyDescent="0.2">
      <c r="A64">
        <v>661</v>
      </c>
      <c r="B64" t="s">
        <v>859</v>
      </c>
      <c r="C64" t="s">
        <v>980</v>
      </c>
      <c r="D64">
        <v>9.4710648148148155E-2</v>
      </c>
      <c r="E64">
        <v>9.4467592592592589E-2</v>
      </c>
      <c r="F64" t="s">
        <v>44</v>
      </c>
      <c r="G64" t="s">
        <v>44</v>
      </c>
      <c r="H64" t="s">
        <v>44</v>
      </c>
      <c r="I64" s="74">
        <f t="shared" si="1"/>
        <v>38</v>
      </c>
      <c r="K64">
        <f t="shared" si="0"/>
        <v>38</v>
      </c>
      <c r="L64" t="str">
        <f>+VLOOKUP(B64,Scores!A:A,1,FALSE)</f>
        <v>Razvan Draghici</v>
      </c>
    </row>
    <row r="65" spans="1:12" hidden="1" x14ac:dyDescent="0.2">
      <c r="A65">
        <v>672</v>
      </c>
      <c r="B65" t="s">
        <v>893</v>
      </c>
      <c r="C65" t="s">
        <v>980</v>
      </c>
      <c r="D65">
        <v>9.5381944444444436E-2</v>
      </c>
      <c r="E65">
        <v>9.4687499999999994E-2</v>
      </c>
      <c r="F65" t="s">
        <v>44</v>
      </c>
      <c r="G65" t="s">
        <v>44</v>
      </c>
      <c r="H65" t="s">
        <v>44</v>
      </c>
      <c r="I65" s="74">
        <f t="shared" si="1"/>
        <v>37</v>
      </c>
      <c r="K65">
        <f t="shared" si="0"/>
        <v>37</v>
      </c>
      <c r="L65" t="str">
        <f>+VLOOKUP(B65,Scores!A:A,1,FALSE)</f>
        <v>Paul Emery</v>
      </c>
    </row>
    <row r="66" spans="1:12" x14ac:dyDescent="0.2">
      <c r="A66">
        <v>674</v>
      </c>
      <c r="B66" t="s">
        <v>934</v>
      </c>
      <c r="C66" t="s">
        <v>980</v>
      </c>
      <c r="D66">
        <v>9.5532407407407413E-2</v>
      </c>
      <c r="E66">
        <v>9.4699074074074074E-2</v>
      </c>
      <c r="F66" t="s">
        <v>44</v>
      </c>
      <c r="G66" t="s">
        <v>44</v>
      </c>
      <c r="H66" t="s">
        <v>44</v>
      </c>
      <c r="I66" s="74">
        <f t="shared" si="1"/>
        <v>36</v>
      </c>
      <c r="K66">
        <f t="shared" si="0"/>
        <v>36</v>
      </c>
      <c r="L66" t="str">
        <f>+VLOOKUP(B66,Scores!A:A,1,FALSE)</f>
        <v>David Price</v>
      </c>
    </row>
    <row r="67" spans="1:12" hidden="1" x14ac:dyDescent="0.2">
      <c r="A67">
        <v>675</v>
      </c>
      <c r="B67" t="s">
        <v>1119</v>
      </c>
      <c r="C67" t="s">
        <v>982</v>
      </c>
      <c r="D67">
        <v>9.5567129629629641E-2</v>
      </c>
      <c r="E67">
        <v>9.4710648148148155E-2</v>
      </c>
      <c r="F67" t="s">
        <v>1027</v>
      </c>
      <c r="G67">
        <v>6.7870370370370373E-2</v>
      </c>
      <c r="H67">
        <v>61</v>
      </c>
      <c r="I67" s="74">
        <f t="shared" si="1"/>
        <v>35</v>
      </c>
      <c r="K67">
        <f t="shared" ref="K67:K130" si="2">+I67+0</f>
        <v>35</v>
      </c>
      <c r="L67" t="str">
        <f>+VLOOKUP(B67,Scores!A:A,1,FALSE)</f>
        <v>Derek Smith</v>
      </c>
    </row>
    <row r="68" spans="1:12" x14ac:dyDescent="0.2">
      <c r="A68">
        <v>705</v>
      </c>
      <c r="B68" t="s">
        <v>1137</v>
      </c>
      <c r="C68" t="s">
        <v>982</v>
      </c>
      <c r="D68">
        <v>9.7326388888888893E-2</v>
      </c>
      <c r="E68">
        <v>9.6585648148148143E-2</v>
      </c>
      <c r="F68" t="s">
        <v>1030</v>
      </c>
      <c r="G68">
        <v>7.3761574074074077E-2</v>
      </c>
      <c r="H68">
        <v>56</v>
      </c>
      <c r="I68" s="74">
        <f t="shared" ref="I68:I73" si="3">I67-1</f>
        <v>34</v>
      </c>
      <c r="K68">
        <f t="shared" si="2"/>
        <v>34</v>
      </c>
      <c r="L68" t="str">
        <f>+VLOOKUP(B68,Scores!A:A,1,FALSE)</f>
        <v>Richard Woodgate</v>
      </c>
    </row>
    <row r="69" spans="1:12" hidden="1" x14ac:dyDescent="0.2">
      <c r="A69">
        <v>707</v>
      </c>
      <c r="B69" t="s">
        <v>642</v>
      </c>
      <c r="C69" t="s">
        <v>980</v>
      </c>
      <c r="D69">
        <v>9.7372685185185173E-2</v>
      </c>
      <c r="E69">
        <v>9.6527777777777768E-2</v>
      </c>
      <c r="F69" t="s">
        <v>1036</v>
      </c>
      <c r="G69">
        <v>8.3182870370370365E-2</v>
      </c>
      <c r="H69">
        <v>49</v>
      </c>
      <c r="I69" s="74">
        <f t="shared" si="3"/>
        <v>33</v>
      </c>
      <c r="J69" t="s">
        <v>1133</v>
      </c>
      <c r="K69">
        <f t="shared" si="2"/>
        <v>33</v>
      </c>
      <c r="L69" t="str">
        <f>+VLOOKUP(B69,Scores!A:A,1,FALSE)</f>
        <v>Andrew Scott</v>
      </c>
    </row>
    <row r="70" spans="1:12" hidden="1" x14ac:dyDescent="0.2">
      <c r="A70">
        <v>758</v>
      </c>
      <c r="B70" t="s">
        <v>860</v>
      </c>
      <c r="C70" t="s">
        <v>973</v>
      </c>
      <c r="D70">
        <v>0.10350694444444446</v>
      </c>
      <c r="E70">
        <v>0.1027199074074074</v>
      </c>
      <c r="F70" t="s">
        <v>1036</v>
      </c>
      <c r="G70">
        <v>0.10146990740740741</v>
      </c>
      <c r="H70">
        <v>41</v>
      </c>
      <c r="I70" s="74">
        <f t="shared" si="3"/>
        <v>32</v>
      </c>
      <c r="K70">
        <f t="shared" si="2"/>
        <v>32</v>
      </c>
      <c r="L70" t="str">
        <f>+VLOOKUP(B70,Scores!A:A,1,FALSE)</f>
        <v>Peter Tott</v>
      </c>
    </row>
    <row r="71" spans="1:12" x14ac:dyDescent="0.2">
      <c r="A71">
        <v>800</v>
      </c>
      <c r="B71" t="s">
        <v>1049</v>
      </c>
      <c r="C71" t="s">
        <v>978</v>
      </c>
      <c r="D71">
        <v>0.1089699074074074</v>
      </c>
      <c r="E71">
        <v>0.10812500000000001</v>
      </c>
      <c r="F71" t="s">
        <v>44</v>
      </c>
      <c r="G71" t="s">
        <v>44</v>
      </c>
      <c r="H71" t="s">
        <v>44</v>
      </c>
      <c r="I71" s="74">
        <f t="shared" si="3"/>
        <v>31</v>
      </c>
      <c r="K71">
        <f t="shared" si="2"/>
        <v>31</v>
      </c>
      <c r="L71" t="str">
        <f>+VLOOKUP(B71,Scores!A:A,1,FALSE)</f>
        <v>Jack Wataranan</v>
      </c>
    </row>
    <row r="72" spans="1:12" x14ac:dyDescent="0.2">
      <c r="A72">
        <v>866</v>
      </c>
      <c r="B72" t="s">
        <v>862</v>
      </c>
      <c r="C72" t="s">
        <v>980</v>
      </c>
      <c r="D72">
        <v>0.14226851851851852</v>
      </c>
      <c r="E72">
        <v>0.14136574074074074</v>
      </c>
      <c r="F72" t="s">
        <v>44</v>
      </c>
      <c r="G72" t="s">
        <v>44</v>
      </c>
      <c r="H72" t="s">
        <v>44</v>
      </c>
      <c r="I72" s="74">
        <f t="shared" si="3"/>
        <v>30</v>
      </c>
      <c r="K72">
        <f t="shared" si="2"/>
        <v>30</v>
      </c>
      <c r="L72" t="str">
        <f>+VLOOKUP(B72,Scores!A:A,1,FALSE)</f>
        <v>Melvin Crutchley</v>
      </c>
    </row>
    <row r="73" spans="1:12" x14ac:dyDescent="0.2">
      <c r="A73">
        <v>871</v>
      </c>
      <c r="B73" t="s">
        <v>668</v>
      </c>
      <c r="C73" t="s">
        <v>980</v>
      </c>
      <c r="D73">
        <v>0.15840277777777778</v>
      </c>
      <c r="E73">
        <v>0.15731481481481482</v>
      </c>
      <c r="F73" t="s">
        <v>44</v>
      </c>
      <c r="G73" t="s">
        <v>44</v>
      </c>
      <c r="H73" t="s">
        <v>44</v>
      </c>
      <c r="I73" s="74">
        <f t="shared" si="3"/>
        <v>29</v>
      </c>
      <c r="K73">
        <f t="shared" si="2"/>
        <v>29</v>
      </c>
      <c r="L73" t="str">
        <f>+VLOOKUP(B73,Scores!A:A,1,FALSE)</f>
        <v>Alan Faubel</v>
      </c>
    </row>
    <row r="74" spans="1:12" x14ac:dyDescent="0.2">
      <c r="A74">
        <v>170</v>
      </c>
      <c r="B74" t="s">
        <v>1138</v>
      </c>
      <c r="C74" t="s">
        <v>1139</v>
      </c>
      <c r="D74" s="73">
        <v>7.1689814814814817E-2</v>
      </c>
      <c r="E74" s="73">
        <v>7.1539351851851854E-2</v>
      </c>
      <c r="F74" t="s">
        <v>44</v>
      </c>
      <c r="G74" t="s">
        <v>44</v>
      </c>
      <c r="H74" t="s">
        <v>44</v>
      </c>
      <c r="I74" s="74">
        <v>100</v>
      </c>
      <c r="K74">
        <f t="shared" si="2"/>
        <v>100</v>
      </c>
      <c r="L74" t="str">
        <f>+VLOOKUP(B74,Scores!A:A,1,FALSE)</f>
        <v>Hayley Bond</v>
      </c>
    </row>
    <row r="75" spans="1:12" x14ac:dyDescent="0.2">
      <c r="A75">
        <v>184</v>
      </c>
      <c r="B75" t="s">
        <v>1140</v>
      </c>
      <c r="C75" t="s">
        <v>1139</v>
      </c>
      <c r="D75" s="73">
        <v>7.2465277777777781E-2</v>
      </c>
      <c r="E75" s="73">
        <v>7.2175925925925921E-2</v>
      </c>
      <c r="F75" t="s">
        <v>44</v>
      </c>
      <c r="G75" t="s">
        <v>44</v>
      </c>
      <c r="H75" t="s">
        <v>44</v>
      </c>
      <c r="I75" s="74">
        <f>I74-1</f>
        <v>99</v>
      </c>
      <c r="K75">
        <f t="shared" si="2"/>
        <v>99</v>
      </c>
      <c r="L75" t="str">
        <f>+VLOOKUP(B75,Scores!A:A,1,FALSE)</f>
        <v>Sarah Holloway</v>
      </c>
    </row>
    <row r="76" spans="1:12" hidden="1" x14ac:dyDescent="0.2">
      <c r="A76">
        <v>186</v>
      </c>
      <c r="B76" t="s">
        <v>1100</v>
      </c>
      <c r="C76" t="s">
        <v>1141</v>
      </c>
      <c r="D76" s="73">
        <v>7.2523148148148142E-2</v>
      </c>
      <c r="E76" s="73">
        <v>7.2465277777777781E-2</v>
      </c>
      <c r="F76" t="s">
        <v>1039</v>
      </c>
      <c r="G76" s="73">
        <v>6.3807870370370376E-2</v>
      </c>
      <c r="H76">
        <v>72</v>
      </c>
      <c r="I76" s="74">
        <f t="shared" ref="I76:I138" si="4">I75-1</f>
        <v>98</v>
      </c>
      <c r="K76">
        <f t="shared" si="2"/>
        <v>98</v>
      </c>
      <c r="L76" t="str">
        <f>+VLOOKUP(B76,Scores!A:A,1,FALSE)</f>
        <v>Olivia Sageot</v>
      </c>
    </row>
    <row r="77" spans="1:12" hidden="1" x14ac:dyDescent="0.2">
      <c r="A77">
        <v>267</v>
      </c>
      <c r="B77" t="s">
        <v>925</v>
      </c>
      <c r="C77" t="s">
        <v>1139</v>
      </c>
      <c r="D77" s="73">
        <v>7.6006944444444446E-2</v>
      </c>
      <c r="E77" s="73">
        <v>7.5671296296296306E-2</v>
      </c>
      <c r="F77" t="s">
        <v>44</v>
      </c>
      <c r="G77" t="s">
        <v>44</v>
      </c>
      <c r="H77" t="s">
        <v>44</v>
      </c>
      <c r="I77" s="74">
        <f t="shared" si="4"/>
        <v>97</v>
      </c>
      <c r="K77">
        <f t="shared" si="2"/>
        <v>97</v>
      </c>
      <c r="L77" t="str">
        <f>+VLOOKUP(B77,Scores!A:A,1,FALSE)</f>
        <v>Rebecca Cairns</v>
      </c>
    </row>
    <row r="78" spans="1:12" x14ac:dyDescent="0.2">
      <c r="A78">
        <v>326</v>
      </c>
      <c r="B78" t="s">
        <v>923</v>
      </c>
      <c r="C78" t="s">
        <v>1139</v>
      </c>
      <c r="D78" s="73">
        <v>7.846064814814814E-2</v>
      </c>
      <c r="E78" s="73">
        <v>7.8217592592592589E-2</v>
      </c>
      <c r="F78" t="s">
        <v>44</v>
      </c>
      <c r="G78" t="s">
        <v>44</v>
      </c>
      <c r="H78" t="s">
        <v>44</v>
      </c>
      <c r="I78" s="74">
        <f t="shared" si="4"/>
        <v>96</v>
      </c>
      <c r="K78">
        <f t="shared" si="2"/>
        <v>96</v>
      </c>
      <c r="L78" t="str">
        <f>+VLOOKUP(B78,Scores!A:A,1,FALSE)</f>
        <v>Hannah Whiting</v>
      </c>
    </row>
    <row r="79" spans="1:12" hidden="1" x14ac:dyDescent="0.2">
      <c r="A79">
        <v>327</v>
      </c>
      <c r="B79" t="s">
        <v>638</v>
      </c>
      <c r="C79" s="75" t="s">
        <v>1142</v>
      </c>
      <c r="D79" s="73">
        <v>7.846064814814814E-2</v>
      </c>
      <c r="E79" s="73">
        <v>7.8171296296296308E-2</v>
      </c>
      <c r="F79" t="s">
        <v>1027</v>
      </c>
      <c r="G79" s="73">
        <v>7.4965277777777783E-2</v>
      </c>
      <c r="H79">
        <v>61</v>
      </c>
      <c r="I79" s="74">
        <f t="shared" si="4"/>
        <v>95</v>
      </c>
      <c r="K79">
        <f t="shared" si="2"/>
        <v>95</v>
      </c>
      <c r="L79" t="str">
        <f>+VLOOKUP(B79,Scores!A:A,1,FALSE)</f>
        <v>Karen Seaby</v>
      </c>
    </row>
    <row r="80" spans="1:12" x14ac:dyDescent="0.2">
      <c r="A80">
        <v>347</v>
      </c>
      <c r="B80" t="s">
        <v>924</v>
      </c>
      <c r="C80" t="s">
        <v>1141</v>
      </c>
      <c r="D80" s="73">
        <v>7.9328703703703707E-2</v>
      </c>
      <c r="E80" s="73">
        <v>7.9039351851851861E-2</v>
      </c>
      <c r="F80" t="s">
        <v>44</v>
      </c>
      <c r="G80" t="s">
        <v>44</v>
      </c>
      <c r="H80" t="s">
        <v>44</v>
      </c>
      <c r="I80" s="74">
        <f t="shared" si="4"/>
        <v>94</v>
      </c>
      <c r="K80">
        <f t="shared" si="2"/>
        <v>94</v>
      </c>
      <c r="L80" t="str">
        <f>+VLOOKUP(B80,Scores!A:A,1,FALSE)</f>
        <v>Henny Keppel</v>
      </c>
    </row>
    <row r="81" spans="1:12" hidden="1" x14ac:dyDescent="0.2">
      <c r="A81">
        <v>398</v>
      </c>
      <c r="B81" t="s">
        <v>817</v>
      </c>
      <c r="C81" s="75" t="s">
        <v>1142</v>
      </c>
      <c r="D81" s="73">
        <v>8.1388888888888886E-2</v>
      </c>
      <c r="E81" s="73">
        <v>8.1053240740740731E-2</v>
      </c>
      <c r="F81" t="s">
        <v>1030</v>
      </c>
      <c r="G81" s="73">
        <v>7.8831018518518522E-2</v>
      </c>
      <c r="H81">
        <v>58</v>
      </c>
      <c r="I81" s="74">
        <f t="shared" si="4"/>
        <v>93</v>
      </c>
      <c r="K81">
        <f t="shared" si="2"/>
        <v>93</v>
      </c>
      <c r="L81" t="str">
        <f>+VLOOKUP(B81,Scores!A:A,1,FALSE)</f>
        <v>Urszula Howlett</v>
      </c>
    </row>
    <row r="82" spans="1:12" x14ac:dyDescent="0.2">
      <c r="A82">
        <v>416</v>
      </c>
      <c r="B82" t="s">
        <v>45</v>
      </c>
      <c r="C82" s="75" t="s">
        <v>1142</v>
      </c>
      <c r="D82" s="73">
        <v>8.2094907407407408E-2</v>
      </c>
      <c r="E82" s="73">
        <v>8.1782407407407401E-2</v>
      </c>
      <c r="F82" t="s">
        <v>1033</v>
      </c>
      <c r="G82" s="73">
        <v>7.8425925925925913E-2</v>
      </c>
      <c r="H82">
        <v>58</v>
      </c>
      <c r="I82" s="74">
        <f t="shared" si="4"/>
        <v>92</v>
      </c>
      <c r="K82">
        <f t="shared" si="2"/>
        <v>92</v>
      </c>
      <c r="L82" t="str">
        <f>+VLOOKUP(B82,Scores!A:A,1,FALSE)</f>
        <v>Marie Laffin</v>
      </c>
    </row>
    <row r="83" spans="1:12" x14ac:dyDescent="0.2">
      <c r="A83">
        <v>419</v>
      </c>
      <c r="B83" t="s">
        <v>649</v>
      </c>
      <c r="C83" t="s">
        <v>1141</v>
      </c>
      <c r="D83" s="73">
        <v>8.2152777777777783E-2</v>
      </c>
      <c r="E83" s="73">
        <v>8.184027777777779E-2</v>
      </c>
      <c r="F83" t="s">
        <v>1027</v>
      </c>
      <c r="G83" s="73">
        <v>7.4745370370370365E-2</v>
      </c>
      <c r="H83">
        <v>61</v>
      </c>
      <c r="I83" s="74">
        <f t="shared" si="4"/>
        <v>91</v>
      </c>
      <c r="K83">
        <f t="shared" si="2"/>
        <v>91</v>
      </c>
      <c r="L83" t="str">
        <f>+VLOOKUP(B83,Scores!A:A,1,FALSE)</f>
        <v>Claire Lytton</v>
      </c>
    </row>
    <row r="84" spans="1:12" x14ac:dyDescent="0.2">
      <c r="A84">
        <v>420</v>
      </c>
      <c r="B84" t="s">
        <v>665</v>
      </c>
      <c r="C84" t="s">
        <v>1143</v>
      </c>
      <c r="D84" s="73">
        <v>8.216435185185185E-2</v>
      </c>
      <c r="E84" s="73">
        <v>8.1631944444444438E-2</v>
      </c>
      <c r="F84" t="s">
        <v>44</v>
      </c>
      <c r="G84" t="s">
        <v>44</v>
      </c>
      <c r="H84" t="s">
        <v>44</v>
      </c>
      <c r="I84" s="74">
        <f t="shared" si="4"/>
        <v>90</v>
      </c>
      <c r="K84">
        <f t="shared" si="2"/>
        <v>90</v>
      </c>
      <c r="L84" t="str">
        <f>+VLOOKUP(B84,Scores!A:A,1,FALSE)</f>
        <v>Kerry Cox</v>
      </c>
    </row>
    <row r="85" spans="1:12" x14ac:dyDescent="0.2">
      <c r="A85">
        <v>421</v>
      </c>
      <c r="B85" t="s">
        <v>651</v>
      </c>
      <c r="C85" s="75" t="s">
        <v>1142</v>
      </c>
      <c r="D85" s="73">
        <v>8.216435185185185E-2</v>
      </c>
      <c r="E85" s="73">
        <v>8.1631944444444438E-2</v>
      </c>
      <c r="F85" t="s">
        <v>44</v>
      </c>
      <c r="G85" t="s">
        <v>44</v>
      </c>
      <c r="H85" t="s">
        <v>44</v>
      </c>
      <c r="I85" s="74">
        <f t="shared" si="4"/>
        <v>89</v>
      </c>
      <c r="K85">
        <f t="shared" si="2"/>
        <v>89</v>
      </c>
      <c r="L85" t="str">
        <f>+VLOOKUP(B85,Scores!A:A,1,FALSE)</f>
        <v>Sophia Scott</v>
      </c>
    </row>
    <row r="86" spans="1:12" hidden="1" x14ac:dyDescent="0.2">
      <c r="A86">
        <v>428</v>
      </c>
      <c r="B86" t="s">
        <v>666</v>
      </c>
      <c r="C86" t="s">
        <v>1143</v>
      </c>
      <c r="D86" s="73">
        <v>8.2361111111111107E-2</v>
      </c>
      <c r="E86" s="73">
        <v>8.2037037037037033E-2</v>
      </c>
      <c r="F86" t="s">
        <v>1029</v>
      </c>
      <c r="G86" s="73">
        <v>6.8668981481481484E-2</v>
      </c>
      <c r="H86">
        <v>67</v>
      </c>
      <c r="I86" s="74">
        <f t="shared" si="4"/>
        <v>88</v>
      </c>
      <c r="K86">
        <f t="shared" si="2"/>
        <v>88</v>
      </c>
      <c r="L86" t="str">
        <f>+VLOOKUP(B86,Scores!A:A,1,FALSE)</f>
        <v>Carol Brombley</v>
      </c>
    </row>
    <row r="87" spans="1:12" x14ac:dyDescent="0.2">
      <c r="A87">
        <v>436</v>
      </c>
      <c r="B87" t="s">
        <v>933</v>
      </c>
      <c r="C87" t="s">
        <v>1141</v>
      </c>
      <c r="D87" s="73">
        <v>8.2592592592592592E-2</v>
      </c>
      <c r="E87" s="73">
        <v>8.2037037037037033E-2</v>
      </c>
      <c r="F87" t="s">
        <v>44</v>
      </c>
      <c r="G87" t="s">
        <v>44</v>
      </c>
      <c r="H87" t="s">
        <v>44</v>
      </c>
      <c r="I87" s="74">
        <f t="shared" si="4"/>
        <v>87</v>
      </c>
      <c r="K87">
        <f t="shared" si="2"/>
        <v>87</v>
      </c>
      <c r="L87" t="str">
        <f>+VLOOKUP(B87,Scores!A:A,1,FALSE)</f>
        <v>Indu Smith</v>
      </c>
    </row>
    <row r="88" spans="1:12" hidden="1" x14ac:dyDescent="0.2">
      <c r="A88">
        <v>469</v>
      </c>
      <c r="B88" t="s">
        <v>940</v>
      </c>
      <c r="C88" s="75" t="s">
        <v>1142</v>
      </c>
      <c r="D88" s="73">
        <v>8.4398148148148153E-2</v>
      </c>
      <c r="E88" s="73">
        <v>8.3796296296296299E-2</v>
      </c>
      <c r="F88" t="s">
        <v>44</v>
      </c>
      <c r="G88" t="s">
        <v>44</v>
      </c>
      <c r="H88" t="s">
        <v>44</v>
      </c>
      <c r="I88" s="74">
        <f t="shared" si="4"/>
        <v>86</v>
      </c>
      <c r="K88">
        <f t="shared" si="2"/>
        <v>86</v>
      </c>
      <c r="L88" t="str">
        <f>+VLOOKUP(B88,Scores!A:A,1,FALSE)</f>
        <v>Nicola Kelly</v>
      </c>
    </row>
    <row r="89" spans="1:12" hidden="1" x14ac:dyDescent="0.2">
      <c r="A89">
        <v>497</v>
      </c>
      <c r="B89" t="s">
        <v>822</v>
      </c>
      <c r="C89" t="s">
        <v>1143</v>
      </c>
      <c r="D89" s="73">
        <v>8.5370370370370374E-2</v>
      </c>
      <c r="E89" s="73">
        <v>8.475694444444444E-2</v>
      </c>
      <c r="F89" t="s">
        <v>44</v>
      </c>
      <c r="G89" t="s">
        <v>44</v>
      </c>
      <c r="H89" t="s">
        <v>44</v>
      </c>
      <c r="I89" s="74">
        <f t="shared" si="4"/>
        <v>85</v>
      </c>
      <c r="K89">
        <f t="shared" si="2"/>
        <v>85</v>
      </c>
      <c r="L89" t="str">
        <f>+VLOOKUP(B89,Scores!A:A,1,FALSE)</f>
        <v>Nichola Harris</v>
      </c>
    </row>
    <row r="90" spans="1:12" x14ac:dyDescent="0.2">
      <c r="A90">
        <v>517</v>
      </c>
      <c r="B90" t="s">
        <v>50</v>
      </c>
      <c r="C90" s="75" t="s">
        <v>1142</v>
      </c>
      <c r="D90" s="73">
        <v>8.6516203703703706E-2</v>
      </c>
      <c r="E90" s="73">
        <v>8.5914351851851853E-2</v>
      </c>
      <c r="F90" t="s">
        <v>1030</v>
      </c>
      <c r="G90" s="73">
        <v>8.2395833333333335E-2</v>
      </c>
      <c r="H90">
        <v>55</v>
      </c>
      <c r="I90" s="74">
        <f t="shared" si="4"/>
        <v>84</v>
      </c>
      <c r="J90" t="s">
        <v>1133</v>
      </c>
      <c r="K90">
        <f t="shared" si="2"/>
        <v>84</v>
      </c>
      <c r="L90" t="str">
        <f>+VLOOKUP(B90,Scores!A:A,1,FALSE)</f>
        <v>Laura Readings</v>
      </c>
    </row>
    <row r="91" spans="1:12" x14ac:dyDescent="0.2">
      <c r="A91">
        <v>518</v>
      </c>
      <c r="B91" t="s">
        <v>898</v>
      </c>
      <c r="C91" t="s">
        <v>1141</v>
      </c>
      <c r="D91" s="73">
        <v>8.6516203703703706E-2</v>
      </c>
      <c r="E91" s="73">
        <v>8.5914351851851853E-2</v>
      </c>
      <c r="F91" t="s">
        <v>1030</v>
      </c>
      <c r="G91" s="73">
        <v>8.0219907407407406E-2</v>
      </c>
      <c r="H91">
        <v>57</v>
      </c>
      <c r="I91" s="74">
        <f t="shared" si="4"/>
        <v>83</v>
      </c>
      <c r="J91" t="s">
        <v>1133</v>
      </c>
      <c r="K91">
        <f t="shared" si="2"/>
        <v>83</v>
      </c>
      <c r="L91" t="str">
        <f>+VLOOKUP(B91,Scores!A:A,1,FALSE)</f>
        <v>Alexandra Perrett</v>
      </c>
    </row>
    <row r="92" spans="1:12" hidden="1" x14ac:dyDescent="0.2">
      <c r="A92">
        <v>522</v>
      </c>
      <c r="B92" t="s">
        <v>900</v>
      </c>
      <c r="C92" t="s">
        <v>1141</v>
      </c>
      <c r="D92" s="73">
        <v>8.6782407407407405E-2</v>
      </c>
      <c r="E92" s="73">
        <v>8.6145833333333324E-2</v>
      </c>
      <c r="F92" t="s">
        <v>1033</v>
      </c>
      <c r="G92" s="73">
        <v>7.8680555555555545E-2</v>
      </c>
      <c r="H92">
        <v>58</v>
      </c>
      <c r="I92" s="74">
        <f t="shared" si="4"/>
        <v>82</v>
      </c>
      <c r="J92" t="s">
        <v>1035</v>
      </c>
      <c r="K92">
        <f t="shared" si="2"/>
        <v>82</v>
      </c>
      <c r="L92" t="str">
        <f>+VLOOKUP(B92,Scores!A:A,1,FALSE)</f>
        <v>Vlatka Lake</v>
      </c>
    </row>
    <row r="93" spans="1:12" hidden="1" x14ac:dyDescent="0.2">
      <c r="A93">
        <v>533</v>
      </c>
      <c r="B93" t="s">
        <v>818</v>
      </c>
      <c r="C93" t="s">
        <v>1141</v>
      </c>
      <c r="D93" s="73">
        <v>8.7106481481481479E-2</v>
      </c>
      <c r="E93" s="73">
        <v>8.6481481481481479E-2</v>
      </c>
      <c r="F93" t="s">
        <v>44</v>
      </c>
      <c r="G93" t="s">
        <v>44</v>
      </c>
      <c r="H93" t="s">
        <v>44</v>
      </c>
      <c r="I93" s="74">
        <f t="shared" si="4"/>
        <v>81</v>
      </c>
      <c r="K93">
        <f t="shared" si="2"/>
        <v>81</v>
      </c>
      <c r="L93" t="str">
        <f>+VLOOKUP(B93,Scores!A:A,1,FALSE)</f>
        <v>Amanda Thrower</v>
      </c>
    </row>
    <row r="94" spans="1:12" x14ac:dyDescent="0.2">
      <c r="A94">
        <v>571</v>
      </c>
      <c r="B94" t="s">
        <v>931</v>
      </c>
      <c r="C94" t="s">
        <v>1143</v>
      </c>
      <c r="D94" s="73">
        <v>8.9398148148148157E-2</v>
      </c>
      <c r="E94" s="73">
        <v>8.863425925925926E-2</v>
      </c>
      <c r="F94" t="s">
        <v>44</v>
      </c>
      <c r="G94" t="s">
        <v>44</v>
      </c>
      <c r="H94" t="s">
        <v>44</v>
      </c>
      <c r="I94" s="74">
        <f t="shared" si="4"/>
        <v>80</v>
      </c>
      <c r="J94" t="s">
        <v>1035</v>
      </c>
      <c r="K94">
        <f t="shared" si="2"/>
        <v>80</v>
      </c>
      <c r="L94" t="str">
        <f>+VLOOKUP(B94,Scores!A:A,1,FALSE)</f>
        <v>Ceinwen Ridout</v>
      </c>
    </row>
    <row r="95" spans="1:12" x14ac:dyDescent="0.2">
      <c r="A95">
        <v>572</v>
      </c>
      <c r="B95" t="s">
        <v>1144</v>
      </c>
      <c r="C95" t="s">
        <v>1139</v>
      </c>
      <c r="D95" s="73">
        <v>8.9409722222222224E-2</v>
      </c>
      <c r="E95" s="73">
        <v>8.8888888888888892E-2</v>
      </c>
      <c r="F95" t="s">
        <v>44</v>
      </c>
      <c r="G95" t="s">
        <v>44</v>
      </c>
      <c r="H95" t="s">
        <v>44</v>
      </c>
      <c r="I95" s="74">
        <f t="shared" si="4"/>
        <v>79</v>
      </c>
      <c r="K95">
        <f t="shared" si="2"/>
        <v>79</v>
      </c>
      <c r="L95" t="str">
        <f>+VLOOKUP(B95,Scores!A:A,1,FALSE)</f>
        <v>Jessica Clapson</v>
      </c>
    </row>
    <row r="96" spans="1:12" x14ac:dyDescent="0.2">
      <c r="A96">
        <v>586</v>
      </c>
      <c r="B96" t="s">
        <v>652</v>
      </c>
      <c r="C96" t="s">
        <v>1143</v>
      </c>
      <c r="D96" s="73">
        <v>8.9953703703703702E-2</v>
      </c>
      <c r="E96" s="73">
        <v>8.9178240740740752E-2</v>
      </c>
      <c r="F96" t="s">
        <v>1029</v>
      </c>
      <c r="G96" s="73">
        <v>7.075231481481481E-2</v>
      </c>
      <c r="H96">
        <v>65</v>
      </c>
      <c r="I96" s="74">
        <f t="shared" si="4"/>
        <v>78</v>
      </c>
      <c r="K96">
        <f t="shared" si="2"/>
        <v>78</v>
      </c>
      <c r="L96" t="str">
        <f>+VLOOKUP(B96,Scores!A:A,1,FALSE)</f>
        <v>Vanessa Burrell</v>
      </c>
    </row>
    <row r="97" spans="1:12" x14ac:dyDescent="0.2">
      <c r="A97">
        <v>587</v>
      </c>
      <c r="B97" t="s">
        <v>55</v>
      </c>
      <c r="C97" t="s">
        <v>1141</v>
      </c>
      <c r="D97" s="73">
        <v>8.9953703703703702E-2</v>
      </c>
      <c r="E97" s="73">
        <v>8.9328703703703702E-2</v>
      </c>
      <c r="F97" t="s">
        <v>1030</v>
      </c>
      <c r="G97" s="73">
        <v>7.96412037037037E-2</v>
      </c>
      <c r="H97">
        <v>57</v>
      </c>
      <c r="I97" s="74">
        <f t="shared" si="4"/>
        <v>77</v>
      </c>
      <c r="K97">
        <f t="shared" si="2"/>
        <v>77</v>
      </c>
      <c r="L97" t="str">
        <f>+VLOOKUP(B97,Scores!A:A,1,FALSE)</f>
        <v>Lisa Plummer</v>
      </c>
    </row>
    <row r="98" spans="1:12" hidden="1" x14ac:dyDescent="0.2">
      <c r="A98">
        <v>601</v>
      </c>
      <c r="B98" t="s">
        <v>1034</v>
      </c>
      <c r="C98" t="s">
        <v>1141</v>
      </c>
      <c r="D98" s="73">
        <v>9.1087962962962954E-2</v>
      </c>
      <c r="E98" s="73">
        <v>9.0381944444444431E-2</v>
      </c>
      <c r="F98" t="s">
        <v>1033</v>
      </c>
      <c r="G98" s="73">
        <v>7.7615740740740735E-2</v>
      </c>
      <c r="H98">
        <v>59</v>
      </c>
      <c r="I98" s="74">
        <f t="shared" si="4"/>
        <v>76</v>
      </c>
      <c r="K98">
        <f t="shared" si="2"/>
        <v>76</v>
      </c>
      <c r="L98" t="str">
        <f>+VLOOKUP(B98,Scores!A:A,1,FALSE)</f>
        <v>Cindy Fincham</v>
      </c>
    </row>
    <row r="99" spans="1:12" x14ac:dyDescent="0.2">
      <c r="A99">
        <v>634</v>
      </c>
      <c r="B99" t="s">
        <v>932</v>
      </c>
      <c r="C99" t="s">
        <v>1139</v>
      </c>
      <c r="D99" s="73">
        <v>9.2962962962962969E-2</v>
      </c>
      <c r="E99" s="73">
        <v>9.2187499999999992E-2</v>
      </c>
      <c r="F99" t="s">
        <v>44</v>
      </c>
      <c r="G99" t="s">
        <v>44</v>
      </c>
      <c r="H99" t="s">
        <v>44</v>
      </c>
      <c r="I99" s="74">
        <f t="shared" si="4"/>
        <v>75</v>
      </c>
      <c r="K99">
        <f t="shared" si="2"/>
        <v>75</v>
      </c>
      <c r="L99" t="str">
        <f>+VLOOKUP(B99,Scores!A:A,1,FALSE)</f>
        <v>Michelle Mulenje</v>
      </c>
    </row>
    <row r="100" spans="1:12" hidden="1" x14ac:dyDescent="0.2">
      <c r="A100">
        <v>637</v>
      </c>
      <c r="B100" t="s">
        <v>1069</v>
      </c>
      <c r="C100" t="s">
        <v>1141</v>
      </c>
      <c r="D100" s="73">
        <v>9.3437500000000007E-2</v>
      </c>
      <c r="E100" s="73">
        <v>9.2662037037037029E-2</v>
      </c>
      <c r="F100" t="s">
        <v>1031</v>
      </c>
      <c r="G100" s="73">
        <v>8.3622685185185189E-2</v>
      </c>
      <c r="H100">
        <v>55</v>
      </c>
      <c r="I100" s="74">
        <f t="shared" si="4"/>
        <v>74</v>
      </c>
      <c r="K100">
        <f t="shared" si="2"/>
        <v>74</v>
      </c>
      <c r="L100" t="str">
        <f>+VLOOKUP(B100,Scores!A:A,1,FALSE)</f>
        <v>Jenni Jones</v>
      </c>
    </row>
    <row r="101" spans="1:12" hidden="1" x14ac:dyDescent="0.2">
      <c r="A101">
        <v>643</v>
      </c>
      <c r="B101" t="s">
        <v>1115</v>
      </c>
      <c r="C101" t="s">
        <v>1139</v>
      </c>
      <c r="D101" s="73">
        <v>9.3842592592592589E-2</v>
      </c>
      <c r="E101" s="73">
        <v>9.3194444444444455E-2</v>
      </c>
      <c r="F101" t="s">
        <v>44</v>
      </c>
      <c r="G101" t="s">
        <v>44</v>
      </c>
      <c r="H101" t="s">
        <v>44</v>
      </c>
      <c r="I101" s="74">
        <f t="shared" si="4"/>
        <v>73</v>
      </c>
      <c r="K101">
        <f t="shared" si="2"/>
        <v>73</v>
      </c>
      <c r="L101" t="str">
        <f>+VLOOKUP(B101,Scores!A:A,1,FALSE)</f>
        <v>Laura Rogg</v>
      </c>
    </row>
    <row r="102" spans="1:12" hidden="1" x14ac:dyDescent="0.2">
      <c r="A102">
        <v>647</v>
      </c>
      <c r="B102" t="s">
        <v>1120</v>
      </c>
      <c r="C102" s="75" t="s">
        <v>1142</v>
      </c>
      <c r="D102" s="73">
        <v>9.3877314814814816E-2</v>
      </c>
      <c r="E102" s="73">
        <v>9.3171296296296294E-2</v>
      </c>
      <c r="F102" t="s">
        <v>44</v>
      </c>
      <c r="G102" t="s">
        <v>44</v>
      </c>
      <c r="H102" t="s">
        <v>44</v>
      </c>
      <c r="I102" s="74">
        <f t="shared" si="4"/>
        <v>72</v>
      </c>
      <c r="K102">
        <f t="shared" si="2"/>
        <v>72</v>
      </c>
      <c r="L102" t="str">
        <f>+VLOOKUP(B102,Scores!A:A,1,FALSE)</f>
        <v>ELizabeth Misselbrook</v>
      </c>
    </row>
    <row r="103" spans="1:12" x14ac:dyDescent="0.2">
      <c r="A103">
        <v>654</v>
      </c>
      <c r="B103" t="s">
        <v>56</v>
      </c>
      <c r="C103" s="75" t="s">
        <v>1142</v>
      </c>
      <c r="D103" s="73">
        <v>9.4409722222222214E-2</v>
      </c>
      <c r="E103" s="73">
        <v>9.3784722222222228E-2</v>
      </c>
      <c r="F103" t="s">
        <v>1036</v>
      </c>
      <c r="G103" s="73">
        <v>9.1747685185185182E-2</v>
      </c>
      <c r="H103">
        <v>50</v>
      </c>
      <c r="I103" s="74">
        <f t="shared" si="4"/>
        <v>71</v>
      </c>
      <c r="K103">
        <f t="shared" si="2"/>
        <v>71</v>
      </c>
      <c r="L103" t="str">
        <f>+VLOOKUP(B103,Scores!A:A,1,FALSE)</f>
        <v>Naomi Aitken</v>
      </c>
    </row>
    <row r="104" spans="1:12" x14ac:dyDescent="0.2">
      <c r="A104">
        <v>655</v>
      </c>
      <c r="B104" t="s">
        <v>985</v>
      </c>
      <c r="C104" s="75" t="s">
        <v>1142</v>
      </c>
      <c r="D104" s="73">
        <v>9.4421296296296295E-2</v>
      </c>
      <c r="E104" s="73">
        <v>9.3819444444444441E-2</v>
      </c>
      <c r="F104" t="s">
        <v>44</v>
      </c>
      <c r="G104" t="s">
        <v>44</v>
      </c>
      <c r="H104" t="s">
        <v>44</v>
      </c>
      <c r="I104" s="74">
        <f t="shared" si="4"/>
        <v>70</v>
      </c>
      <c r="K104">
        <f t="shared" si="2"/>
        <v>70</v>
      </c>
      <c r="L104" t="str">
        <f>+VLOOKUP(B104,Scores!A:A,1,FALSE)</f>
        <v>Rebecca Adams</v>
      </c>
    </row>
    <row r="105" spans="1:12" x14ac:dyDescent="0.2">
      <c r="A105">
        <v>664</v>
      </c>
      <c r="B105" t="s">
        <v>984</v>
      </c>
      <c r="C105" t="s">
        <v>1143</v>
      </c>
      <c r="D105" s="73">
        <v>9.4756944444444449E-2</v>
      </c>
      <c r="E105" s="73">
        <v>9.402777777777778E-2</v>
      </c>
      <c r="F105" t="s">
        <v>44</v>
      </c>
      <c r="G105" t="s">
        <v>44</v>
      </c>
      <c r="H105" t="s">
        <v>44</v>
      </c>
      <c r="I105" s="74">
        <f t="shared" si="4"/>
        <v>69</v>
      </c>
      <c r="K105">
        <f t="shared" si="2"/>
        <v>69</v>
      </c>
      <c r="L105" t="str">
        <f>+VLOOKUP(B105,Scores!A:A,1,FALSE)</f>
        <v>Gwendoline Campbell</v>
      </c>
    </row>
    <row r="106" spans="1:12" x14ac:dyDescent="0.2">
      <c r="A106">
        <v>680</v>
      </c>
      <c r="B106" t="s">
        <v>654</v>
      </c>
      <c r="C106" t="s">
        <v>1143</v>
      </c>
      <c r="D106" s="73">
        <v>9.5844907407407406E-2</v>
      </c>
      <c r="E106" s="73">
        <v>9.5196759259259259E-2</v>
      </c>
      <c r="F106" t="s">
        <v>1030</v>
      </c>
      <c r="G106" s="73">
        <v>7.9675925925925928E-2</v>
      </c>
      <c r="H106">
        <v>57</v>
      </c>
      <c r="I106" s="74">
        <f t="shared" si="4"/>
        <v>68</v>
      </c>
      <c r="K106">
        <f t="shared" si="2"/>
        <v>68</v>
      </c>
      <c r="L106" t="str">
        <f>+VLOOKUP(B106,Scores!A:A,1,FALSE)</f>
        <v>Ivonne Khambatta</v>
      </c>
    </row>
    <row r="107" spans="1:12" hidden="1" x14ac:dyDescent="0.2">
      <c r="A107">
        <v>694</v>
      </c>
      <c r="B107" t="s">
        <v>643</v>
      </c>
      <c r="C107" t="s">
        <v>1141</v>
      </c>
      <c r="D107" s="73">
        <v>9.673611111111112E-2</v>
      </c>
      <c r="E107" s="73">
        <v>9.6307870370370363E-2</v>
      </c>
      <c r="F107" t="s">
        <v>1032</v>
      </c>
      <c r="G107" s="73">
        <v>8.9918981481481475E-2</v>
      </c>
      <c r="H107">
        <v>51</v>
      </c>
      <c r="I107" s="74">
        <f t="shared" si="4"/>
        <v>67</v>
      </c>
      <c r="K107">
        <f t="shared" si="2"/>
        <v>67</v>
      </c>
      <c r="L107" t="str">
        <f>+VLOOKUP(B107,Scores!A:A,1,FALSE)</f>
        <v>Joanne Hobbs</v>
      </c>
    </row>
    <row r="108" spans="1:12" x14ac:dyDescent="0.2">
      <c r="A108">
        <v>714</v>
      </c>
      <c r="B108" t="s">
        <v>1145</v>
      </c>
      <c r="C108" s="75" t="s">
        <v>1142</v>
      </c>
      <c r="D108" s="73">
        <v>9.7835648148148158E-2</v>
      </c>
      <c r="E108" s="73">
        <v>9.6932870370370364E-2</v>
      </c>
      <c r="F108" t="s">
        <v>44</v>
      </c>
      <c r="G108" t="s">
        <v>44</v>
      </c>
      <c r="H108" t="s">
        <v>44</v>
      </c>
      <c r="I108" s="74">
        <f t="shared" si="4"/>
        <v>66</v>
      </c>
      <c r="K108">
        <f t="shared" si="2"/>
        <v>66</v>
      </c>
      <c r="L108" t="str">
        <f>+VLOOKUP(B108,Scores!A:A,1,FALSE)</f>
        <v>Kelly Farley</v>
      </c>
    </row>
    <row r="109" spans="1:12" x14ac:dyDescent="0.2">
      <c r="A109">
        <v>747</v>
      </c>
      <c r="B109" t="s">
        <v>1146</v>
      </c>
      <c r="C109" s="75" t="s">
        <v>1142</v>
      </c>
      <c r="D109" s="73">
        <v>0.10210648148148149</v>
      </c>
      <c r="E109" s="73">
        <v>0.10160879629629631</v>
      </c>
      <c r="F109" t="s">
        <v>1036</v>
      </c>
      <c r="G109" s="73">
        <v>9.8159722222222232E-2</v>
      </c>
      <c r="H109">
        <v>47</v>
      </c>
      <c r="I109" s="74">
        <f t="shared" si="4"/>
        <v>65</v>
      </c>
      <c r="K109">
        <f t="shared" si="2"/>
        <v>65</v>
      </c>
      <c r="L109" t="str">
        <f>+VLOOKUP(B109,Scores!A:A,1,FALSE)</f>
        <v>Sarah Clarke</v>
      </c>
    </row>
    <row r="110" spans="1:12" x14ac:dyDescent="0.2">
      <c r="A110">
        <v>752</v>
      </c>
      <c r="B110" t="s">
        <v>990</v>
      </c>
      <c r="C110" t="s">
        <v>1141</v>
      </c>
      <c r="D110" s="73">
        <v>0.10252314814814815</v>
      </c>
      <c r="E110" s="73">
        <v>0.10163194444444446</v>
      </c>
      <c r="F110" t="s">
        <v>44</v>
      </c>
      <c r="G110" t="s">
        <v>44</v>
      </c>
      <c r="H110" t="s">
        <v>44</v>
      </c>
      <c r="I110" s="74">
        <f t="shared" si="4"/>
        <v>64</v>
      </c>
      <c r="K110">
        <f t="shared" si="2"/>
        <v>64</v>
      </c>
      <c r="L110" t="str">
        <f>+VLOOKUP(B110,Scores!A:A,1,FALSE)</f>
        <v>Maria Carraro</v>
      </c>
    </row>
    <row r="111" spans="1:12" x14ac:dyDescent="0.2">
      <c r="A111">
        <v>765</v>
      </c>
      <c r="B111" t="s">
        <v>1071</v>
      </c>
      <c r="C111" t="s">
        <v>1141</v>
      </c>
      <c r="D111" s="73">
        <v>0.10403935185185186</v>
      </c>
      <c r="E111" s="73">
        <v>0.1032175925925926</v>
      </c>
      <c r="F111" t="s">
        <v>44</v>
      </c>
      <c r="G111" t="s">
        <v>44</v>
      </c>
      <c r="H111" t="s">
        <v>44</v>
      </c>
      <c r="I111" s="74">
        <f t="shared" si="4"/>
        <v>63</v>
      </c>
      <c r="K111">
        <f t="shared" si="2"/>
        <v>63</v>
      </c>
      <c r="L111" t="str">
        <f>+VLOOKUP(B111,Scores!A:A,1,FALSE)</f>
        <v>Jo Jones</v>
      </c>
    </row>
    <row r="112" spans="1:12" hidden="1" x14ac:dyDescent="0.2">
      <c r="A112">
        <v>773</v>
      </c>
      <c r="B112" t="s">
        <v>648</v>
      </c>
      <c r="C112" t="s">
        <v>1141</v>
      </c>
      <c r="D112" s="73">
        <v>0.10510416666666667</v>
      </c>
      <c r="E112" s="73">
        <v>0.10422453703703705</v>
      </c>
      <c r="F112" t="s">
        <v>1036</v>
      </c>
      <c r="G112" s="73">
        <v>9.9143518518518506E-2</v>
      </c>
      <c r="H112">
        <v>46</v>
      </c>
      <c r="I112" s="74">
        <f t="shared" si="4"/>
        <v>62</v>
      </c>
      <c r="J112" t="s">
        <v>1133</v>
      </c>
      <c r="K112">
        <f t="shared" si="2"/>
        <v>62</v>
      </c>
      <c r="L112" t="str">
        <f>+VLOOKUP(B112,Scores!A:A,1,FALSE)</f>
        <v>Joanne Dickey</v>
      </c>
    </row>
    <row r="113" spans="1:12" x14ac:dyDescent="0.2">
      <c r="A113">
        <v>774</v>
      </c>
      <c r="B113" t="s">
        <v>975</v>
      </c>
      <c r="C113" t="s">
        <v>1139</v>
      </c>
      <c r="D113" s="73">
        <v>0.10510416666666667</v>
      </c>
      <c r="E113" s="73">
        <v>0.10422453703703705</v>
      </c>
      <c r="F113" t="s">
        <v>44</v>
      </c>
      <c r="G113" t="s">
        <v>44</v>
      </c>
      <c r="H113" t="s">
        <v>44</v>
      </c>
      <c r="I113" s="74">
        <f t="shared" si="4"/>
        <v>61</v>
      </c>
      <c r="J113" t="s">
        <v>1133</v>
      </c>
      <c r="K113">
        <f t="shared" si="2"/>
        <v>61</v>
      </c>
      <c r="L113" t="str">
        <f>+VLOOKUP(B113,Scores!A:A,1,FALSE)</f>
        <v>Michelle Keefe</v>
      </c>
    </row>
    <row r="114" spans="1:12" hidden="1" x14ac:dyDescent="0.2">
      <c r="A114">
        <v>780</v>
      </c>
      <c r="B114" t="s">
        <v>892</v>
      </c>
      <c r="C114" t="s">
        <v>1143</v>
      </c>
      <c r="D114" s="73">
        <v>0.10599537037037036</v>
      </c>
      <c r="E114" s="73">
        <v>0.10513888888888889</v>
      </c>
      <c r="F114" t="s">
        <v>1030</v>
      </c>
      <c r="G114" s="73">
        <v>8.4560185185185197E-2</v>
      </c>
      <c r="H114">
        <v>54</v>
      </c>
      <c r="I114" s="74">
        <f t="shared" si="4"/>
        <v>60</v>
      </c>
      <c r="K114">
        <f t="shared" si="2"/>
        <v>60</v>
      </c>
      <c r="L114" t="str">
        <f>+VLOOKUP(B114,Scores!A:A,1,FALSE)</f>
        <v>Michelle Rowland</v>
      </c>
    </row>
    <row r="115" spans="1:12" x14ac:dyDescent="0.2">
      <c r="A115">
        <v>786</v>
      </c>
      <c r="B115" t="s">
        <v>1043</v>
      </c>
      <c r="C115" t="s">
        <v>1139</v>
      </c>
      <c r="D115" s="73">
        <v>0.10719907407407407</v>
      </c>
      <c r="E115" s="73">
        <v>0.10635416666666668</v>
      </c>
      <c r="F115" t="s">
        <v>44</v>
      </c>
      <c r="G115" t="s">
        <v>44</v>
      </c>
      <c r="H115" t="s">
        <v>44</v>
      </c>
      <c r="I115" s="74">
        <f t="shared" si="4"/>
        <v>59</v>
      </c>
      <c r="J115" t="s">
        <v>1133</v>
      </c>
      <c r="K115">
        <f t="shared" si="2"/>
        <v>59</v>
      </c>
      <c r="L115" t="str">
        <f>+VLOOKUP(B115,Scores!A:A,1,FALSE)</f>
        <v>Kayleigh Gardner</v>
      </c>
    </row>
    <row r="116" spans="1:12" hidden="1" x14ac:dyDescent="0.2">
      <c r="A116">
        <v>790</v>
      </c>
      <c r="B116" t="s">
        <v>885</v>
      </c>
      <c r="C116" t="s">
        <v>1147</v>
      </c>
      <c r="D116" s="73">
        <v>0.10746527777777777</v>
      </c>
      <c r="E116" s="73">
        <v>0.10657407407407408</v>
      </c>
      <c r="F116" t="s">
        <v>44</v>
      </c>
      <c r="G116" t="s">
        <v>44</v>
      </c>
      <c r="H116" t="s">
        <v>44</v>
      </c>
      <c r="I116" s="74">
        <f t="shared" si="4"/>
        <v>58</v>
      </c>
      <c r="K116">
        <f t="shared" si="2"/>
        <v>58</v>
      </c>
      <c r="L116" t="str">
        <f>+VLOOKUP(B116,Scores!A:A,1,FALSE)</f>
        <v>Moyna Miller</v>
      </c>
    </row>
    <row r="117" spans="1:12" x14ac:dyDescent="0.2">
      <c r="A117">
        <v>791</v>
      </c>
      <c r="B117" t="s">
        <v>986</v>
      </c>
      <c r="C117" t="s">
        <v>1143</v>
      </c>
      <c r="D117" s="73">
        <v>0.10756944444444444</v>
      </c>
      <c r="E117" s="73">
        <v>0.10666666666666667</v>
      </c>
      <c r="F117" t="s">
        <v>44</v>
      </c>
      <c r="G117" t="s">
        <v>44</v>
      </c>
      <c r="H117" t="s">
        <v>44</v>
      </c>
      <c r="I117" s="74">
        <f t="shared" si="4"/>
        <v>57</v>
      </c>
      <c r="K117">
        <f t="shared" si="2"/>
        <v>57</v>
      </c>
      <c r="L117" t="str">
        <f>+VLOOKUP(B117,Scores!A:A,1,FALSE)</f>
        <v>Catherine Dover</v>
      </c>
    </row>
    <row r="118" spans="1:12" x14ac:dyDescent="0.2">
      <c r="A118">
        <v>792</v>
      </c>
      <c r="B118" t="s">
        <v>991</v>
      </c>
      <c r="C118" t="s">
        <v>1141</v>
      </c>
      <c r="D118" s="73">
        <v>0.10760416666666667</v>
      </c>
      <c r="E118" s="73">
        <v>0.10674768518518518</v>
      </c>
      <c r="F118" t="s">
        <v>44</v>
      </c>
      <c r="G118" t="s">
        <v>44</v>
      </c>
      <c r="H118" t="s">
        <v>44</v>
      </c>
      <c r="I118" s="74">
        <f t="shared" si="4"/>
        <v>56</v>
      </c>
      <c r="K118">
        <f t="shared" si="2"/>
        <v>56</v>
      </c>
      <c r="L118" t="str">
        <f>+VLOOKUP(B118,Scores!A:A,1,FALSE)</f>
        <v>Louise Parsons</v>
      </c>
    </row>
    <row r="119" spans="1:12" x14ac:dyDescent="0.2">
      <c r="A119">
        <v>808</v>
      </c>
      <c r="B119" t="s">
        <v>936</v>
      </c>
      <c r="C119" t="s">
        <v>1141</v>
      </c>
      <c r="D119" s="73">
        <v>0.11153935185185186</v>
      </c>
      <c r="E119" s="73">
        <v>0.11091435185185185</v>
      </c>
      <c r="F119" t="s">
        <v>44</v>
      </c>
      <c r="G119" t="s">
        <v>44</v>
      </c>
      <c r="H119" t="s">
        <v>44</v>
      </c>
      <c r="I119" s="74">
        <f t="shared" si="4"/>
        <v>55</v>
      </c>
      <c r="J119" t="s">
        <v>1035</v>
      </c>
      <c r="K119">
        <f t="shared" si="2"/>
        <v>55</v>
      </c>
      <c r="L119" t="str">
        <f>+VLOOKUP(B119,Scores!A:A,1,FALSE)</f>
        <v>Ashleigh Newbury</v>
      </c>
    </row>
    <row r="120" spans="1:12" x14ac:dyDescent="0.2">
      <c r="A120">
        <v>816</v>
      </c>
      <c r="B120" t="s">
        <v>1148</v>
      </c>
      <c r="C120" t="s">
        <v>1141</v>
      </c>
      <c r="D120" s="73">
        <v>0.11295138888888889</v>
      </c>
      <c r="E120" s="73">
        <v>0.11202546296296297</v>
      </c>
      <c r="F120" t="s">
        <v>44</v>
      </c>
      <c r="G120" t="s">
        <v>44</v>
      </c>
      <c r="H120" t="s">
        <v>44</v>
      </c>
      <c r="I120" s="74">
        <f t="shared" si="4"/>
        <v>54</v>
      </c>
      <c r="K120">
        <f t="shared" si="2"/>
        <v>54</v>
      </c>
      <c r="L120" t="str">
        <f>+VLOOKUP(B120,Scores!A:A,1,FALSE)</f>
        <v>Ntombi Ntamane</v>
      </c>
    </row>
    <row r="121" spans="1:12" hidden="1" x14ac:dyDescent="0.2">
      <c r="A121">
        <v>822</v>
      </c>
      <c r="B121" t="s">
        <v>883</v>
      </c>
      <c r="C121" t="s">
        <v>1143</v>
      </c>
      <c r="D121" s="73">
        <v>0.11453703703703703</v>
      </c>
      <c r="E121" s="73">
        <v>0.11355324074074075</v>
      </c>
      <c r="F121" t="s">
        <v>44</v>
      </c>
      <c r="G121" t="s">
        <v>44</v>
      </c>
      <c r="H121" t="s">
        <v>44</v>
      </c>
      <c r="I121" s="74">
        <f t="shared" si="4"/>
        <v>53</v>
      </c>
      <c r="K121">
        <f t="shared" si="2"/>
        <v>53</v>
      </c>
      <c r="L121" t="str">
        <f>+VLOOKUP(B121,Scores!A:A,1,FALSE)</f>
        <v>Nicola Franklin</v>
      </c>
    </row>
    <row r="122" spans="1:12" hidden="1" x14ac:dyDescent="0.2">
      <c r="A122">
        <v>823</v>
      </c>
      <c r="B122" t="s">
        <v>886</v>
      </c>
      <c r="C122" t="s">
        <v>1139</v>
      </c>
      <c r="D122" s="73">
        <v>0.11459490740740741</v>
      </c>
      <c r="E122" s="73">
        <v>0.11362268518518519</v>
      </c>
      <c r="F122" t="s">
        <v>44</v>
      </c>
      <c r="G122" t="s">
        <v>44</v>
      </c>
      <c r="H122" t="s">
        <v>44</v>
      </c>
      <c r="I122" s="74">
        <f t="shared" si="4"/>
        <v>52</v>
      </c>
      <c r="K122">
        <f t="shared" si="2"/>
        <v>52</v>
      </c>
      <c r="L122" t="str">
        <f>+VLOOKUP(B122,Scores!A:A,1,FALSE)</f>
        <v>Danielle Miller</v>
      </c>
    </row>
    <row r="123" spans="1:12" hidden="1" x14ac:dyDescent="0.2">
      <c r="A123">
        <v>824</v>
      </c>
      <c r="B123" t="s">
        <v>60</v>
      </c>
      <c r="C123" t="s">
        <v>1143</v>
      </c>
      <c r="D123" s="73">
        <v>0.11465277777777778</v>
      </c>
      <c r="E123" s="73">
        <v>0.1137962962962963</v>
      </c>
      <c r="F123" t="s">
        <v>1036</v>
      </c>
      <c r="G123" s="73">
        <v>9.4004629629629632E-2</v>
      </c>
      <c r="H123">
        <v>49</v>
      </c>
      <c r="I123" s="74">
        <f t="shared" si="4"/>
        <v>51</v>
      </c>
      <c r="K123">
        <f t="shared" si="2"/>
        <v>51</v>
      </c>
      <c r="L123" t="str">
        <f>+VLOOKUP(B123,Scores!A:A,1,FALSE)</f>
        <v>Joan Barker</v>
      </c>
    </row>
    <row r="124" spans="1:12" x14ac:dyDescent="0.2">
      <c r="A124">
        <v>829</v>
      </c>
      <c r="B124" t="s">
        <v>884</v>
      </c>
      <c r="C124" t="s">
        <v>1143</v>
      </c>
      <c r="D124" s="73">
        <v>0.11650462962962964</v>
      </c>
      <c r="E124" s="73">
        <v>0.11552083333333334</v>
      </c>
      <c r="F124" t="s">
        <v>1032</v>
      </c>
      <c r="G124" s="73">
        <v>8.9131944444444444E-2</v>
      </c>
      <c r="H124">
        <v>51</v>
      </c>
      <c r="I124" s="74">
        <f t="shared" si="4"/>
        <v>50</v>
      </c>
      <c r="K124">
        <f t="shared" si="2"/>
        <v>50</v>
      </c>
      <c r="L124" t="str">
        <f>+VLOOKUP(B124,Scores!A:A,1,FALSE)</f>
        <v>Naomi Minnett</v>
      </c>
    </row>
    <row r="125" spans="1:12" x14ac:dyDescent="0.2">
      <c r="A125">
        <v>830</v>
      </c>
      <c r="B125" t="s">
        <v>1149</v>
      </c>
      <c r="C125" t="s">
        <v>1143</v>
      </c>
      <c r="D125" s="73">
        <v>0.11667824074074074</v>
      </c>
      <c r="E125" s="73">
        <v>0.11569444444444445</v>
      </c>
      <c r="F125" t="s">
        <v>44</v>
      </c>
      <c r="G125" t="s">
        <v>44</v>
      </c>
      <c r="H125" t="s">
        <v>44</v>
      </c>
      <c r="I125" s="74">
        <f t="shared" si="4"/>
        <v>49</v>
      </c>
      <c r="K125">
        <f t="shared" si="2"/>
        <v>49</v>
      </c>
      <c r="L125" t="str">
        <f>+VLOOKUP(B125,Scores!A:A,1,FALSE)</f>
        <v>Louise Berry</v>
      </c>
    </row>
    <row r="126" spans="1:12" x14ac:dyDescent="0.2">
      <c r="A126">
        <v>831</v>
      </c>
      <c r="B126" t="s">
        <v>1050</v>
      </c>
      <c r="C126" t="s">
        <v>1143</v>
      </c>
      <c r="D126" s="73">
        <v>0.11667824074074074</v>
      </c>
      <c r="E126" s="73">
        <v>0.11569444444444445</v>
      </c>
      <c r="F126" t="s">
        <v>1036</v>
      </c>
      <c r="G126" s="73">
        <v>9.4317129629629626E-2</v>
      </c>
      <c r="H126">
        <v>48</v>
      </c>
      <c r="I126" s="74">
        <f t="shared" si="4"/>
        <v>48</v>
      </c>
      <c r="K126">
        <f t="shared" si="2"/>
        <v>48</v>
      </c>
      <c r="L126" t="str">
        <f>+VLOOKUP(B126,Scores!A:A,1,FALSE)</f>
        <v>Louise Walton</v>
      </c>
    </row>
    <row r="127" spans="1:12" x14ac:dyDescent="0.2">
      <c r="A127">
        <v>838</v>
      </c>
      <c r="B127" t="s">
        <v>935</v>
      </c>
      <c r="C127" t="s">
        <v>1139</v>
      </c>
      <c r="D127" s="73">
        <v>0.11737268518518518</v>
      </c>
      <c r="E127" s="73">
        <v>0.1158101851851852</v>
      </c>
      <c r="F127" t="s">
        <v>44</v>
      </c>
      <c r="G127" t="s">
        <v>44</v>
      </c>
      <c r="H127" t="s">
        <v>44</v>
      </c>
      <c r="I127" s="74">
        <f t="shared" si="4"/>
        <v>47</v>
      </c>
      <c r="K127">
        <f t="shared" si="2"/>
        <v>47</v>
      </c>
      <c r="L127" t="str">
        <f>+VLOOKUP(B127,Scores!A:A,1,FALSE)</f>
        <v>Sarah Todman</v>
      </c>
    </row>
    <row r="128" spans="1:12" hidden="1" x14ac:dyDescent="0.2">
      <c r="A128">
        <v>839</v>
      </c>
      <c r="B128" t="s">
        <v>976</v>
      </c>
      <c r="C128" s="75" t="s">
        <v>1142</v>
      </c>
      <c r="D128" s="73">
        <v>0.11840277777777779</v>
      </c>
      <c r="E128" s="73">
        <v>0.11744212962962963</v>
      </c>
      <c r="F128" t="s">
        <v>44</v>
      </c>
      <c r="G128" t="s">
        <v>44</v>
      </c>
      <c r="H128" t="s">
        <v>44</v>
      </c>
      <c r="I128" s="74">
        <f t="shared" si="4"/>
        <v>46</v>
      </c>
      <c r="K128">
        <f t="shared" si="2"/>
        <v>46</v>
      </c>
      <c r="L128" t="str">
        <f>+VLOOKUP(B128,Scores!A:A,1,FALSE)</f>
        <v>Helen Manchester</v>
      </c>
    </row>
    <row r="129" spans="1:12" x14ac:dyDescent="0.2">
      <c r="A129">
        <v>840</v>
      </c>
      <c r="B129" t="s">
        <v>1150</v>
      </c>
      <c r="C129" t="s">
        <v>1141</v>
      </c>
      <c r="D129" s="73">
        <v>0.11840277777777779</v>
      </c>
      <c r="E129" s="73">
        <v>0.11739583333333332</v>
      </c>
      <c r="F129" t="s">
        <v>44</v>
      </c>
      <c r="G129" t="s">
        <v>44</v>
      </c>
      <c r="H129" t="s">
        <v>44</v>
      </c>
      <c r="I129" s="74">
        <f t="shared" si="4"/>
        <v>45</v>
      </c>
      <c r="K129">
        <f t="shared" si="2"/>
        <v>45</v>
      </c>
      <c r="L129" t="str">
        <f>+VLOOKUP(B129,Scores!A:A,1,FALSE)</f>
        <v>Sarah Drew</v>
      </c>
    </row>
    <row r="130" spans="1:12" x14ac:dyDescent="0.2">
      <c r="A130">
        <v>842</v>
      </c>
      <c r="B130" t="s">
        <v>1151</v>
      </c>
      <c r="C130" t="s">
        <v>1141</v>
      </c>
      <c r="D130" s="73">
        <v>0.11846064814814815</v>
      </c>
      <c r="E130" s="73">
        <v>0.11746527777777778</v>
      </c>
      <c r="F130" t="s">
        <v>44</v>
      </c>
      <c r="G130" t="s">
        <v>44</v>
      </c>
      <c r="H130" t="s">
        <v>44</v>
      </c>
      <c r="I130" s="74">
        <f t="shared" si="4"/>
        <v>44</v>
      </c>
      <c r="K130">
        <f t="shared" si="2"/>
        <v>44</v>
      </c>
      <c r="L130" t="str">
        <f>+VLOOKUP(B130,Scores!A:A,1,FALSE)</f>
        <v>Joanne Knight</v>
      </c>
    </row>
    <row r="131" spans="1:12" hidden="1" x14ac:dyDescent="0.2">
      <c r="A131">
        <v>843</v>
      </c>
      <c r="B131" t="s">
        <v>1060</v>
      </c>
      <c r="C131" t="s">
        <v>1139</v>
      </c>
      <c r="D131" s="73">
        <v>0.11849537037037038</v>
      </c>
      <c r="E131" s="73">
        <v>0.11753472222222222</v>
      </c>
      <c r="F131" t="s">
        <v>44</v>
      </c>
      <c r="G131" t="s">
        <v>44</v>
      </c>
      <c r="H131" t="s">
        <v>44</v>
      </c>
      <c r="I131" s="74">
        <f t="shared" si="4"/>
        <v>43</v>
      </c>
      <c r="K131">
        <f t="shared" ref="K131:K138" si="5">+I131+0</f>
        <v>43</v>
      </c>
      <c r="L131" t="str">
        <f>+VLOOKUP(B131,Scores!A:A,1,FALSE)</f>
        <v>Sophie Blumenthal</v>
      </c>
    </row>
    <row r="132" spans="1:12" hidden="1" x14ac:dyDescent="0.2">
      <c r="A132">
        <v>845</v>
      </c>
      <c r="B132" t="s">
        <v>1127</v>
      </c>
      <c r="C132" t="s">
        <v>1139</v>
      </c>
      <c r="D132" s="73">
        <v>0.11954861111111111</v>
      </c>
      <c r="E132" s="73">
        <v>0.11868055555555555</v>
      </c>
      <c r="F132" t="s">
        <v>44</v>
      </c>
      <c r="G132" t="s">
        <v>44</v>
      </c>
      <c r="H132" t="s">
        <v>44</v>
      </c>
      <c r="I132" s="74">
        <f t="shared" si="4"/>
        <v>42</v>
      </c>
      <c r="K132">
        <f t="shared" si="5"/>
        <v>42</v>
      </c>
      <c r="L132" t="str">
        <f>+VLOOKUP(B132,Scores!A:A,1,FALSE)</f>
        <v>Elizabeth Ford</v>
      </c>
    </row>
    <row r="133" spans="1:12" hidden="1" x14ac:dyDescent="0.2">
      <c r="A133">
        <v>846</v>
      </c>
      <c r="B133" t="s">
        <v>989</v>
      </c>
      <c r="C133" t="s">
        <v>1143</v>
      </c>
      <c r="D133" s="73">
        <v>0.11954861111111111</v>
      </c>
      <c r="E133" s="73">
        <v>0.11868055555555555</v>
      </c>
      <c r="F133" t="s">
        <v>1036</v>
      </c>
      <c r="G133" s="73">
        <v>0.10062500000000001</v>
      </c>
      <c r="H133">
        <v>45</v>
      </c>
      <c r="I133" s="74">
        <f t="shared" si="4"/>
        <v>41</v>
      </c>
      <c r="K133">
        <f t="shared" si="5"/>
        <v>41</v>
      </c>
      <c r="L133" t="str">
        <f>+VLOOKUP(B133,Scores!A:A,1,FALSE)</f>
        <v>Claire Ford</v>
      </c>
    </row>
    <row r="134" spans="1:12" hidden="1" x14ac:dyDescent="0.2">
      <c r="A134">
        <v>850</v>
      </c>
      <c r="B134" t="s">
        <v>861</v>
      </c>
      <c r="C134" t="s">
        <v>1141</v>
      </c>
      <c r="D134" s="73">
        <v>0.12041666666666667</v>
      </c>
      <c r="E134" s="73">
        <v>0.11952546296296296</v>
      </c>
      <c r="F134" t="s">
        <v>44</v>
      </c>
      <c r="G134" t="s">
        <v>44</v>
      </c>
      <c r="H134" t="s">
        <v>44</v>
      </c>
      <c r="I134" s="74">
        <f t="shared" si="4"/>
        <v>40</v>
      </c>
      <c r="K134">
        <f t="shared" si="5"/>
        <v>40</v>
      </c>
      <c r="L134" t="str">
        <f>+VLOOKUP(B134,Scores!A:A,1,FALSE)</f>
        <v>Cecilia Phiri</v>
      </c>
    </row>
    <row r="135" spans="1:12" x14ac:dyDescent="0.2">
      <c r="A135">
        <v>851</v>
      </c>
      <c r="B135" t="s">
        <v>1152</v>
      </c>
      <c r="C135" s="75" t="s">
        <v>1142</v>
      </c>
      <c r="D135" s="73">
        <v>0.12043981481481481</v>
      </c>
      <c r="E135" s="73">
        <v>0.11945601851851852</v>
      </c>
      <c r="F135" t="s">
        <v>44</v>
      </c>
      <c r="G135" t="s">
        <v>44</v>
      </c>
      <c r="H135" t="s">
        <v>44</v>
      </c>
      <c r="I135" s="74">
        <f t="shared" si="4"/>
        <v>39</v>
      </c>
      <c r="K135">
        <f t="shared" si="5"/>
        <v>39</v>
      </c>
      <c r="L135" t="str">
        <f>+VLOOKUP(B135,Scores!A:A,1,FALSE)</f>
        <v>Kirsten Ashman</v>
      </c>
    </row>
    <row r="136" spans="1:12" x14ac:dyDescent="0.2">
      <c r="A136">
        <v>857</v>
      </c>
      <c r="B136" t="s">
        <v>937</v>
      </c>
      <c r="C136" t="s">
        <v>1141</v>
      </c>
      <c r="D136" s="73">
        <v>0.12589120370370369</v>
      </c>
      <c r="E136" s="73">
        <v>0.12525462962962963</v>
      </c>
      <c r="F136" t="s">
        <v>44</v>
      </c>
      <c r="G136" t="s">
        <v>44</v>
      </c>
      <c r="H136" t="s">
        <v>44</v>
      </c>
      <c r="I136" s="74">
        <f t="shared" si="4"/>
        <v>38</v>
      </c>
      <c r="K136">
        <f t="shared" si="5"/>
        <v>38</v>
      </c>
      <c r="L136" t="str">
        <f>+VLOOKUP(B136,Scores!A:A,1,FALSE)</f>
        <v>Sharon Harman</v>
      </c>
    </row>
    <row r="137" spans="1:12" x14ac:dyDescent="0.2">
      <c r="A137">
        <v>858</v>
      </c>
      <c r="B137" t="s">
        <v>1153</v>
      </c>
      <c r="C137" t="s">
        <v>1139</v>
      </c>
      <c r="D137" s="73">
        <v>0.13077546296296297</v>
      </c>
      <c r="E137" s="73">
        <v>0.1297800925925926</v>
      </c>
      <c r="F137" t="s">
        <v>44</v>
      </c>
      <c r="G137" t="s">
        <v>44</v>
      </c>
      <c r="H137" t="s">
        <v>44</v>
      </c>
      <c r="I137" s="74">
        <f t="shared" si="4"/>
        <v>37</v>
      </c>
      <c r="K137">
        <f t="shared" si="5"/>
        <v>37</v>
      </c>
      <c r="L137" t="str">
        <f>+VLOOKUP(B137,Scores!A:A,1,FALSE)</f>
        <v>Beverley Collins</v>
      </c>
    </row>
    <row r="138" spans="1:12" hidden="1" x14ac:dyDescent="0.2">
      <c r="A138">
        <v>867</v>
      </c>
      <c r="B138" t="s">
        <v>894</v>
      </c>
      <c r="C138" t="s">
        <v>1139</v>
      </c>
      <c r="D138" s="73">
        <v>0.14346064814814816</v>
      </c>
      <c r="E138" s="73">
        <v>0.14246527777777776</v>
      </c>
      <c r="F138" t="s">
        <v>44</v>
      </c>
      <c r="G138" t="s">
        <v>44</v>
      </c>
      <c r="H138" t="s">
        <v>44</v>
      </c>
      <c r="I138" s="74">
        <f t="shared" si="4"/>
        <v>36</v>
      </c>
      <c r="K138">
        <f t="shared" si="5"/>
        <v>36</v>
      </c>
      <c r="L138" t="str">
        <f>+VLOOKUP(B138,Scores!A:A,1,FALSE)</f>
        <v>Sarah Austin</v>
      </c>
    </row>
  </sheetData>
  <autoFilter ref="A1:L138" xr:uid="{16E7F76A-26C0-44F9-B136-F739B77B688F}">
    <filterColumn colId="11">
      <filters>
        <filter val="#N/A"/>
      </filters>
    </filterColumn>
  </autoFilter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3"/>
  <sheetViews>
    <sheetView workbookViewId="0">
      <selection activeCell="B8" sqref="B8:B23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8.1640625" bestFit="1" customWidth="1"/>
    <col min="6" max="6" width="6.1640625" bestFit="1" customWidth="1"/>
    <col min="7" max="7" width="8.5" bestFit="1" customWidth="1"/>
    <col min="8" max="9" width="7.83203125" bestFit="1" customWidth="1"/>
    <col min="10" max="10" width="9" bestFit="1" customWidth="1"/>
    <col min="11" max="11" width="10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x14ac:dyDescent="0.2">
      <c r="A2">
        <v>2</v>
      </c>
      <c r="B2" t="s">
        <v>854</v>
      </c>
      <c r="C2" t="s">
        <v>1038</v>
      </c>
      <c r="D2" s="73">
        <v>4.7858796296296295E-2</v>
      </c>
      <c r="E2" s="73">
        <v>4.780092592592592E-2</v>
      </c>
      <c r="F2" t="s">
        <v>1040</v>
      </c>
      <c r="G2" s="73">
        <v>4.780092592592592E-2</v>
      </c>
      <c r="H2">
        <v>86</v>
      </c>
      <c r="I2">
        <v>50</v>
      </c>
      <c r="J2" t="s">
        <v>1035</v>
      </c>
      <c r="K2">
        <f>+I2+50</f>
        <v>100</v>
      </c>
      <c r="L2" t="str">
        <f>+VLOOKUP(B2,Scores!A:A,1,FALSE)</f>
        <v>Neil Kevern</v>
      </c>
    </row>
    <row r="3" spans="1:12" x14ac:dyDescent="0.2">
      <c r="A3">
        <v>102</v>
      </c>
      <c r="B3" t="s">
        <v>40</v>
      </c>
      <c r="C3" t="s">
        <v>1038</v>
      </c>
      <c r="D3" s="73">
        <v>5.603009259259259E-2</v>
      </c>
      <c r="E3" s="73">
        <v>5.5937500000000001E-2</v>
      </c>
      <c r="F3" t="s">
        <v>1039</v>
      </c>
      <c r="G3" s="73">
        <v>5.5254629629629626E-2</v>
      </c>
      <c r="H3">
        <v>74</v>
      </c>
      <c r="I3">
        <v>49</v>
      </c>
      <c r="K3">
        <f t="shared" ref="K3:K55" si="0">+I3+50</f>
        <v>99</v>
      </c>
      <c r="L3" t="str">
        <f>+VLOOKUP(B3,Scores!A:A,1,FALSE)</f>
        <v>Simon Bennison</v>
      </c>
    </row>
    <row r="4" spans="1:12" x14ac:dyDescent="0.2">
      <c r="A4">
        <v>132</v>
      </c>
      <c r="B4" t="s">
        <v>853</v>
      </c>
      <c r="C4" t="s">
        <v>1038</v>
      </c>
      <c r="D4" s="73">
        <v>5.7129629629629634E-2</v>
      </c>
      <c r="E4" s="73">
        <v>5.6967592592592597E-2</v>
      </c>
      <c r="F4" t="s">
        <v>1028</v>
      </c>
      <c r="G4" s="73">
        <v>5.6539351851851855E-2</v>
      </c>
      <c r="H4">
        <v>73</v>
      </c>
      <c r="I4">
        <v>48</v>
      </c>
      <c r="K4">
        <f t="shared" si="0"/>
        <v>98</v>
      </c>
      <c r="L4" t="str">
        <f>+VLOOKUP(B4,Scores!A:A,1,FALSE)</f>
        <v>Adam Roberts</v>
      </c>
    </row>
    <row r="5" spans="1:12" x14ac:dyDescent="0.2">
      <c r="A5">
        <v>187</v>
      </c>
      <c r="B5" t="s">
        <v>39</v>
      </c>
      <c r="C5" t="s">
        <v>869</v>
      </c>
      <c r="D5" s="73">
        <v>5.9166666666666666E-2</v>
      </c>
      <c r="E5" s="73">
        <v>5.8993055555555556E-2</v>
      </c>
      <c r="F5" t="s">
        <v>1040</v>
      </c>
      <c r="G5" s="73">
        <v>4.9953703703703702E-2</v>
      </c>
      <c r="H5">
        <v>82</v>
      </c>
      <c r="I5">
        <v>47</v>
      </c>
      <c r="K5">
        <f t="shared" si="0"/>
        <v>97</v>
      </c>
      <c r="L5" t="str">
        <f>+VLOOKUP(B5,Scores!A:A,1,FALSE)</f>
        <v>Terry Dowling</v>
      </c>
    </row>
    <row r="6" spans="1:12" x14ac:dyDescent="0.2">
      <c r="A6">
        <v>265</v>
      </c>
      <c r="B6" t="s">
        <v>819</v>
      </c>
      <c r="C6" t="s">
        <v>865</v>
      </c>
      <c r="D6" s="73">
        <v>5.9166666666666666E-2</v>
      </c>
      <c r="E6" s="73">
        <v>5.8993055555555556E-2</v>
      </c>
      <c r="F6" t="s">
        <v>44</v>
      </c>
      <c r="G6" t="s">
        <v>44</v>
      </c>
      <c r="H6" t="s">
        <v>44</v>
      </c>
      <c r="I6">
        <v>47</v>
      </c>
      <c r="K6">
        <f t="shared" si="0"/>
        <v>97</v>
      </c>
      <c r="L6" t="str">
        <f>+VLOOKUP(B6,Scores!A:A,1,FALSE)</f>
        <v>Jamie Hayes</v>
      </c>
    </row>
    <row r="7" spans="1:12" x14ac:dyDescent="0.2">
      <c r="A7">
        <v>367</v>
      </c>
      <c r="B7" t="s">
        <v>922</v>
      </c>
      <c r="C7" t="s">
        <v>1038</v>
      </c>
      <c r="D7" s="73">
        <v>6.5000000000000002E-2</v>
      </c>
      <c r="E7" s="73">
        <v>6.4641203703703701E-2</v>
      </c>
      <c r="F7" t="s">
        <v>44</v>
      </c>
      <c r="G7" t="s">
        <v>44</v>
      </c>
      <c r="H7" t="s">
        <v>44</v>
      </c>
      <c r="I7">
        <v>45</v>
      </c>
      <c r="K7">
        <f t="shared" si="0"/>
        <v>95</v>
      </c>
      <c r="L7" t="str">
        <f>+VLOOKUP(B7,Scores!A:A,1,FALSE)</f>
        <v>Inigo Ugarte Agesta</v>
      </c>
    </row>
    <row r="8" spans="1:12" x14ac:dyDescent="0.2">
      <c r="A8">
        <v>429</v>
      </c>
      <c r="B8" t="s">
        <v>1271</v>
      </c>
      <c r="C8" t="s">
        <v>869</v>
      </c>
      <c r="D8" s="73">
        <v>6.6620370370370371E-2</v>
      </c>
      <c r="E8" s="73">
        <v>6.6307870370370378E-2</v>
      </c>
      <c r="F8" t="s">
        <v>1039</v>
      </c>
      <c r="G8" s="73">
        <v>5.5138888888888883E-2</v>
      </c>
      <c r="H8">
        <v>75</v>
      </c>
      <c r="I8">
        <v>44</v>
      </c>
      <c r="K8">
        <f t="shared" si="0"/>
        <v>94</v>
      </c>
      <c r="L8" t="str">
        <f>+VLOOKUP(B8,Scores!A:A,1,FALSE)</f>
        <v>Andrew Hillman</v>
      </c>
    </row>
    <row r="9" spans="1:12" x14ac:dyDescent="0.2">
      <c r="A9">
        <v>433</v>
      </c>
      <c r="B9" t="s">
        <v>42</v>
      </c>
      <c r="C9" t="s">
        <v>867</v>
      </c>
      <c r="D9" s="73">
        <v>6.6886574074074071E-2</v>
      </c>
      <c r="E9" s="73">
        <v>6.6643518518518519E-2</v>
      </c>
      <c r="F9" t="s">
        <v>1040</v>
      </c>
      <c r="G9" s="73">
        <v>5.2870370370370373E-2</v>
      </c>
      <c r="H9">
        <v>86</v>
      </c>
      <c r="I9" t="s">
        <v>44</v>
      </c>
      <c r="K9">
        <v>100</v>
      </c>
      <c r="L9" t="str">
        <f>+VLOOKUP(B9,Scores!A:A,1,FALSE)</f>
        <v>Maureen Dowling</v>
      </c>
    </row>
    <row r="10" spans="1:12" x14ac:dyDescent="0.2">
      <c r="A10">
        <v>441</v>
      </c>
      <c r="B10" t="s">
        <v>1099</v>
      </c>
      <c r="C10" t="s">
        <v>1038</v>
      </c>
      <c r="D10" s="73">
        <v>6.7303240740740733E-2</v>
      </c>
      <c r="E10" s="73">
        <v>6.6956018518518512E-2</v>
      </c>
      <c r="F10" t="s">
        <v>44</v>
      </c>
      <c r="G10" t="s">
        <v>44</v>
      </c>
      <c r="H10" t="s">
        <v>44</v>
      </c>
      <c r="I10">
        <v>43</v>
      </c>
      <c r="J10" t="s">
        <v>1035</v>
      </c>
      <c r="K10">
        <f t="shared" si="0"/>
        <v>93</v>
      </c>
      <c r="L10" t="str">
        <f>+VLOOKUP(B10,Scores!A:A,1,FALSE)</f>
        <v>Matthew Cox</v>
      </c>
    </row>
    <row r="11" spans="1:12" x14ac:dyDescent="0.2">
      <c r="A11">
        <v>479</v>
      </c>
      <c r="B11" t="s">
        <v>1058</v>
      </c>
      <c r="C11" t="s">
        <v>1038</v>
      </c>
      <c r="D11" s="73">
        <v>6.8321759259259263E-2</v>
      </c>
      <c r="E11" s="73">
        <v>6.7986111111111108E-2</v>
      </c>
      <c r="F11" t="s">
        <v>1030</v>
      </c>
      <c r="G11" s="73">
        <v>6.6446759259259261E-2</v>
      </c>
      <c r="H11">
        <v>62</v>
      </c>
      <c r="I11">
        <v>42</v>
      </c>
      <c r="K11">
        <f t="shared" si="0"/>
        <v>92</v>
      </c>
      <c r="L11" t="str">
        <f>+VLOOKUP(B11,Scores!A:A,1,FALSE)</f>
        <v>Tyler Harman</v>
      </c>
    </row>
    <row r="12" spans="1:12" x14ac:dyDescent="0.2">
      <c r="A12">
        <v>553</v>
      </c>
      <c r="B12" t="s">
        <v>1272</v>
      </c>
      <c r="C12" t="s">
        <v>865</v>
      </c>
      <c r="D12" s="73">
        <v>6.9826388888888882E-2</v>
      </c>
      <c r="E12" s="73">
        <v>6.924768518518519E-2</v>
      </c>
      <c r="F12" t="s">
        <v>1033</v>
      </c>
      <c r="G12" s="73">
        <v>6.3333333333333339E-2</v>
      </c>
      <c r="H12">
        <v>65</v>
      </c>
      <c r="I12">
        <v>40</v>
      </c>
      <c r="J12" t="s">
        <v>1035</v>
      </c>
      <c r="K12">
        <f t="shared" si="0"/>
        <v>90</v>
      </c>
      <c r="L12" t="str">
        <f>+VLOOKUP(B12,Scores!A:A,1,FALSE)</f>
        <v>Simon Wilkie</v>
      </c>
    </row>
    <row r="13" spans="1:12" x14ac:dyDescent="0.2">
      <c r="A13">
        <v>565</v>
      </c>
      <c r="B13" t="s">
        <v>882</v>
      </c>
      <c r="C13" t="s">
        <v>1038</v>
      </c>
      <c r="D13" s="73">
        <v>7.0081018518518515E-2</v>
      </c>
      <c r="E13" s="73">
        <v>6.9050925925925918E-2</v>
      </c>
      <c r="F13" t="s">
        <v>1030</v>
      </c>
      <c r="G13" s="73">
        <v>6.8206018518518527E-2</v>
      </c>
      <c r="H13">
        <v>60</v>
      </c>
      <c r="I13">
        <v>41</v>
      </c>
      <c r="J13" t="s">
        <v>1035</v>
      </c>
      <c r="K13">
        <f t="shared" si="0"/>
        <v>91</v>
      </c>
      <c r="L13" t="str">
        <f>+VLOOKUP(B13,Scores!A:A,1,FALSE)</f>
        <v>James Gladwell</v>
      </c>
    </row>
    <row r="14" spans="1:12" x14ac:dyDescent="0.2">
      <c r="A14">
        <v>568</v>
      </c>
      <c r="B14" t="s">
        <v>925</v>
      </c>
      <c r="C14" t="s">
        <v>1044</v>
      </c>
      <c r="D14" s="73">
        <v>7.013888888888889E-2</v>
      </c>
      <c r="E14" s="73">
        <v>6.9444444444444434E-2</v>
      </c>
      <c r="F14" t="s">
        <v>44</v>
      </c>
      <c r="G14" t="s">
        <v>44</v>
      </c>
      <c r="H14" t="s">
        <v>44</v>
      </c>
      <c r="I14">
        <v>50</v>
      </c>
      <c r="J14" t="s">
        <v>1035</v>
      </c>
      <c r="K14">
        <v>99</v>
      </c>
      <c r="L14" t="str">
        <f>+VLOOKUP(B14,Scores!A:A,1,FALSE)</f>
        <v>Rebecca Cairns</v>
      </c>
    </row>
    <row r="15" spans="1:12" x14ac:dyDescent="0.2">
      <c r="A15">
        <v>576</v>
      </c>
      <c r="B15" t="s">
        <v>647</v>
      </c>
      <c r="C15" t="s">
        <v>865</v>
      </c>
      <c r="D15" s="73">
        <v>7.0567129629629632E-2</v>
      </c>
      <c r="E15" s="73">
        <v>6.997685185185186E-2</v>
      </c>
      <c r="F15" t="s">
        <v>44</v>
      </c>
      <c r="G15" t="s">
        <v>44</v>
      </c>
      <c r="H15" t="s">
        <v>44</v>
      </c>
      <c r="I15">
        <v>39</v>
      </c>
      <c r="K15">
        <f t="shared" si="0"/>
        <v>89</v>
      </c>
      <c r="L15" t="str">
        <f>+VLOOKUP(B15,Scores!A:A,1,FALSE)</f>
        <v>Barry Hiller</v>
      </c>
    </row>
    <row r="16" spans="1:12" x14ac:dyDescent="0.2">
      <c r="A16">
        <v>590</v>
      </c>
      <c r="B16" t="s">
        <v>46</v>
      </c>
      <c r="C16" t="s">
        <v>869</v>
      </c>
      <c r="D16" s="73">
        <v>7.1076388888888883E-2</v>
      </c>
      <c r="E16" s="73">
        <v>7.0578703703703713E-2</v>
      </c>
      <c r="F16" t="s">
        <v>44</v>
      </c>
      <c r="G16" t="s">
        <v>44</v>
      </c>
      <c r="H16" t="s">
        <v>44</v>
      </c>
      <c r="I16">
        <v>38</v>
      </c>
      <c r="K16">
        <f t="shared" si="0"/>
        <v>88</v>
      </c>
      <c r="L16" t="str">
        <f>+VLOOKUP(B16,Scores!A:A,1,FALSE)</f>
        <v>Keith Johnson</v>
      </c>
    </row>
    <row r="17" spans="1:12" x14ac:dyDescent="0.2">
      <c r="A17">
        <v>608</v>
      </c>
      <c r="B17" t="s">
        <v>897</v>
      </c>
      <c r="C17" t="s">
        <v>869</v>
      </c>
      <c r="D17" s="73">
        <v>7.1516203703703707E-2</v>
      </c>
      <c r="E17" s="73">
        <v>7.0810185185185184E-2</v>
      </c>
      <c r="F17" t="s">
        <v>1029</v>
      </c>
      <c r="G17" s="73">
        <v>5.8888888888888886E-2</v>
      </c>
      <c r="H17">
        <v>70</v>
      </c>
      <c r="I17">
        <v>37</v>
      </c>
      <c r="J17" t="s">
        <v>1035</v>
      </c>
      <c r="K17">
        <f t="shared" si="0"/>
        <v>87</v>
      </c>
      <c r="L17" t="str">
        <f>+VLOOKUP(B17,Scores!A:A,1,FALSE)</f>
        <v>Phil Rayner</v>
      </c>
    </row>
    <row r="18" spans="1:12" x14ac:dyDescent="0.2">
      <c r="A18">
        <v>613</v>
      </c>
      <c r="B18" t="s">
        <v>1273</v>
      </c>
      <c r="C18" t="s">
        <v>869</v>
      </c>
      <c r="D18" s="73">
        <v>7.1585648148148148E-2</v>
      </c>
      <c r="E18" s="73">
        <v>7.1145833333333339E-2</v>
      </c>
      <c r="F18" t="s">
        <v>44</v>
      </c>
      <c r="G18" t="s">
        <v>44</v>
      </c>
      <c r="H18" t="s">
        <v>44</v>
      </c>
      <c r="I18">
        <v>35</v>
      </c>
      <c r="K18">
        <f t="shared" si="0"/>
        <v>85</v>
      </c>
      <c r="L18" t="str">
        <f>+VLOOKUP(B18,Scores!A:A,1,FALSE)</f>
        <v>Andy Ward</v>
      </c>
    </row>
    <row r="19" spans="1:12" x14ac:dyDescent="0.2">
      <c r="A19">
        <v>628</v>
      </c>
      <c r="B19" t="s">
        <v>662</v>
      </c>
      <c r="C19" t="s">
        <v>865</v>
      </c>
      <c r="D19" s="73">
        <v>7.2025462962962958E-2</v>
      </c>
      <c r="E19" s="73">
        <v>7.1319444444444449E-2</v>
      </c>
      <c r="F19" t="s">
        <v>44</v>
      </c>
      <c r="G19" t="s">
        <v>44</v>
      </c>
      <c r="H19" t="s">
        <v>44</v>
      </c>
      <c r="I19">
        <v>34</v>
      </c>
      <c r="K19">
        <f t="shared" si="0"/>
        <v>84</v>
      </c>
      <c r="L19" t="str">
        <f>+VLOOKUP(B19,Scores!A:A,1,FALSE)</f>
        <v>Kevin Harkus</v>
      </c>
    </row>
    <row r="20" spans="1:12" x14ac:dyDescent="0.2">
      <c r="A20">
        <v>653</v>
      </c>
      <c r="B20" t="s">
        <v>1109</v>
      </c>
      <c r="C20" t="s">
        <v>1038</v>
      </c>
      <c r="D20" s="73">
        <v>7.2673611111111105E-2</v>
      </c>
      <c r="E20" s="73">
        <v>7.0879629629629626E-2</v>
      </c>
      <c r="F20" t="s">
        <v>44</v>
      </c>
      <c r="G20" t="s">
        <v>44</v>
      </c>
      <c r="H20" t="s">
        <v>44</v>
      </c>
      <c r="I20">
        <v>36</v>
      </c>
      <c r="K20">
        <f t="shared" si="0"/>
        <v>86</v>
      </c>
      <c r="L20" t="str">
        <f>+VLOOKUP(B20,Scores!A:A,1,FALSE)</f>
        <v>Lee Dougall</v>
      </c>
    </row>
    <row r="21" spans="1:12" x14ac:dyDescent="0.2">
      <c r="A21">
        <v>749</v>
      </c>
      <c r="B21" t="s">
        <v>816</v>
      </c>
      <c r="C21" t="s">
        <v>869</v>
      </c>
      <c r="D21" s="73">
        <v>7.5335648148148152E-2</v>
      </c>
      <c r="E21" s="73">
        <v>7.4618055555555562E-2</v>
      </c>
      <c r="F21" t="s">
        <v>1027</v>
      </c>
      <c r="G21" s="73">
        <v>6.2048611111111117E-2</v>
      </c>
      <c r="H21">
        <v>66</v>
      </c>
      <c r="I21">
        <v>33</v>
      </c>
      <c r="K21">
        <f t="shared" si="0"/>
        <v>83</v>
      </c>
      <c r="L21" t="str">
        <f>+VLOOKUP(B21,Scores!A:A,1,FALSE)</f>
        <v>Ezio Sakamoto</v>
      </c>
    </row>
    <row r="22" spans="1:12" x14ac:dyDescent="0.2">
      <c r="A22">
        <v>750</v>
      </c>
      <c r="B22" t="s">
        <v>1236</v>
      </c>
      <c r="C22" t="s">
        <v>867</v>
      </c>
      <c r="D22" s="73">
        <v>7.5347222222222218E-2</v>
      </c>
      <c r="E22" s="73">
        <v>7.4849537037037034E-2</v>
      </c>
      <c r="F22" t="s">
        <v>1040</v>
      </c>
      <c r="G22" s="73">
        <v>6.0196759259259262E-2</v>
      </c>
      <c r="H22">
        <v>76</v>
      </c>
      <c r="I22">
        <v>49</v>
      </c>
      <c r="K22">
        <v>98</v>
      </c>
      <c r="L22" t="str">
        <f>+VLOOKUP(B22,Scores!A:A,1,FALSE)</f>
        <v>Helen Johnson</v>
      </c>
    </row>
    <row r="23" spans="1:12" x14ac:dyDescent="0.2">
      <c r="A23">
        <v>799</v>
      </c>
      <c r="B23" t="s">
        <v>1274</v>
      </c>
      <c r="C23" t="s">
        <v>865</v>
      </c>
      <c r="D23" s="73">
        <v>7.677083333333333E-2</v>
      </c>
      <c r="E23" s="73">
        <v>7.5949074074074072E-2</v>
      </c>
      <c r="F23" t="s">
        <v>44</v>
      </c>
      <c r="G23" t="s">
        <v>44</v>
      </c>
      <c r="H23" t="s">
        <v>44</v>
      </c>
      <c r="I23">
        <v>32</v>
      </c>
      <c r="K23">
        <f t="shared" si="0"/>
        <v>82</v>
      </c>
      <c r="L23" t="str">
        <f>+VLOOKUP(B23,Scores!A:A,1,FALSE)</f>
        <v>Mark Ackland-Snow</v>
      </c>
    </row>
    <row r="24" spans="1:12" x14ac:dyDescent="0.2">
      <c r="A24">
        <v>862</v>
      </c>
      <c r="B24" t="s">
        <v>641</v>
      </c>
      <c r="C24" t="s">
        <v>869</v>
      </c>
      <c r="D24" s="73">
        <v>7.8344907407407405E-2</v>
      </c>
      <c r="E24" s="73">
        <v>7.7881944444444448E-2</v>
      </c>
      <c r="F24" t="s">
        <v>1030</v>
      </c>
      <c r="G24" s="73">
        <v>6.6527777777777783E-2</v>
      </c>
      <c r="H24">
        <v>62</v>
      </c>
      <c r="I24">
        <v>31</v>
      </c>
      <c r="K24">
        <f t="shared" si="0"/>
        <v>81</v>
      </c>
      <c r="L24" t="str">
        <f>+VLOOKUP(B24,Scores!A:A,1,FALSE)</f>
        <v>Stephen Harman</v>
      </c>
    </row>
    <row r="25" spans="1:12" x14ac:dyDescent="0.2">
      <c r="A25">
        <v>894</v>
      </c>
      <c r="B25" t="s">
        <v>1193</v>
      </c>
      <c r="C25" t="s">
        <v>1044</v>
      </c>
      <c r="D25" s="73">
        <v>7.9293981481481479E-2</v>
      </c>
      <c r="E25" s="73">
        <v>7.857638888888889E-2</v>
      </c>
      <c r="F25" t="s">
        <v>44</v>
      </c>
      <c r="G25" t="s">
        <v>44</v>
      </c>
      <c r="H25" t="s">
        <v>44</v>
      </c>
      <c r="I25">
        <v>48</v>
      </c>
      <c r="K25">
        <v>97</v>
      </c>
      <c r="L25" t="str">
        <f>+VLOOKUP(B25,Scores!A:A,1,FALSE)</f>
        <v>Keeley-Anne Sinclair</v>
      </c>
    </row>
    <row r="26" spans="1:12" x14ac:dyDescent="0.2">
      <c r="A26">
        <v>915</v>
      </c>
      <c r="B26" t="s">
        <v>1059</v>
      </c>
      <c r="C26" t="s">
        <v>867</v>
      </c>
      <c r="D26" s="73">
        <v>7.9745370370370369E-2</v>
      </c>
      <c r="E26" s="73">
        <v>7.8657407407407412E-2</v>
      </c>
      <c r="F26" t="s">
        <v>44</v>
      </c>
      <c r="G26" t="s">
        <v>44</v>
      </c>
      <c r="H26" t="s">
        <v>44</v>
      </c>
      <c r="I26">
        <v>47</v>
      </c>
      <c r="K26">
        <v>96</v>
      </c>
      <c r="L26" t="str">
        <f>+VLOOKUP(B26,Scores!A:A,1,FALSE)</f>
        <v>Julie Fidler</v>
      </c>
    </row>
    <row r="27" spans="1:12" x14ac:dyDescent="0.2">
      <c r="A27">
        <v>1002</v>
      </c>
      <c r="B27" t="s">
        <v>899</v>
      </c>
      <c r="C27" t="s">
        <v>865</v>
      </c>
      <c r="D27" s="73">
        <v>8.2129629629629622E-2</v>
      </c>
      <c r="E27" s="73">
        <v>8.0960648148148143E-2</v>
      </c>
      <c r="F27" t="s">
        <v>44</v>
      </c>
      <c r="G27" t="s">
        <v>44</v>
      </c>
      <c r="H27" t="s">
        <v>44</v>
      </c>
      <c r="I27">
        <v>30</v>
      </c>
      <c r="K27">
        <f t="shared" si="0"/>
        <v>80</v>
      </c>
      <c r="L27" t="str">
        <f>+VLOOKUP(B27,Scores!A:A,1,FALSE)</f>
        <v>Simon Connolly</v>
      </c>
    </row>
    <row r="28" spans="1:12" x14ac:dyDescent="0.2">
      <c r="A28">
        <v>1009</v>
      </c>
      <c r="B28" t="s">
        <v>52</v>
      </c>
      <c r="C28" t="s">
        <v>865</v>
      </c>
      <c r="D28" s="73">
        <v>8.2210648148148144E-2</v>
      </c>
      <c r="E28" s="73">
        <v>8.1342592592592591E-2</v>
      </c>
      <c r="F28" t="s">
        <v>1032</v>
      </c>
      <c r="G28" s="73">
        <v>7.3171296296296304E-2</v>
      </c>
      <c r="H28">
        <v>56</v>
      </c>
      <c r="I28">
        <v>28</v>
      </c>
      <c r="K28">
        <f t="shared" si="0"/>
        <v>78</v>
      </c>
      <c r="L28" t="str">
        <f>+VLOOKUP(B28,Scores!A:A,1,FALSE)</f>
        <v>Gary Gibbons</v>
      </c>
    </row>
    <row r="29" spans="1:12" x14ac:dyDescent="0.2">
      <c r="A29">
        <v>1010</v>
      </c>
      <c r="B29" t="s">
        <v>1042</v>
      </c>
      <c r="C29" t="s">
        <v>1038</v>
      </c>
      <c r="D29" s="73">
        <v>8.2314814814814813E-2</v>
      </c>
      <c r="E29" s="73">
        <v>8.1215277777777775E-2</v>
      </c>
      <c r="F29" t="s">
        <v>1036</v>
      </c>
      <c r="G29" s="73">
        <v>7.9756944444444436E-2</v>
      </c>
      <c r="H29">
        <v>52</v>
      </c>
      <c r="I29">
        <v>29</v>
      </c>
      <c r="K29">
        <f t="shared" si="0"/>
        <v>79</v>
      </c>
      <c r="L29" t="str">
        <f>+VLOOKUP(B29,Scores!A:A,1,FALSE)</f>
        <v>Craig Calton</v>
      </c>
    </row>
    <row r="30" spans="1:12" x14ac:dyDescent="0.2">
      <c r="A30">
        <v>1038</v>
      </c>
      <c r="B30" t="s">
        <v>639</v>
      </c>
      <c r="C30" t="s">
        <v>1245</v>
      </c>
      <c r="D30" s="73">
        <v>8.3090277777777777E-2</v>
      </c>
      <c r="E30" s="73">
        <v>8.222222222222221E-2</v>
      </c>
      <c r="F30" t="s">
        <v>1039</v>
      </c>
      <c r="G30" s="73">
        <v>6.0300925925925924E-2</v>
      </c>
      <c r="H30">
        <v>68</v>
      </c>
      <c r="I30">
        <v>27</v>
      </c>
      <c r="K30">
        <f t="shared" si="0"/>
        <v>77</v>
      </c>
      <c r="L30" t="str">
        <f>+VLOOKUP(B30,Scores!A:A,1,FALSE)</f>
        <v>Robert Walker</v>
      </c>
    </row>
    <row r="31" spans="1:12" x14ac:dyDescent="0.2">
      <c r="A31">
        <v>1048</v>
      </c>
      <c r="B31" t="s">
        <v>1246</v>
      </c>
      <c r="C31" t="s">
        <v>866</v>
      </c>
      <c r="D31" s="73">
        <v>8.3391203703703717E-2</v>
      </c>
      <c r="E31" s="73">
        <v>8.2199074074074077E-2</v>
      </c>
      <c r="F31" t="s">
        <v>1033</v>
      </c>
      <c r="G31" s="73">
        <v>7.8194444444444441E-2</v>
      </c>
      <c r="H31">
        <v>58</v>
      </c>
      <c r="I31">
        <v>46</v>
      </c>
      <c r="K31">
        <v>95</v>
      </c>
      <c r="L31" t="str">
        <f>+VLOOKUP(B31,Scores!A:A,1,FALSE)</f>
        <v>Jane Weeks</v>
      </c>
    </row>
    <row r="32" spans="1:12" x14ac:dyDescent="0.2">
      <c r="A32">
        <v>1051</v>
      </c>
      <c r="B32" t="s">
        <v>1113</v>
      </c>
      <c r="C32" t="s">
        <v>1044</v>
      </c>
      <c r="D32" s="73">
        <v>8.340277777777777E-2</v>
      </c>
      <c r="E32" s="73">
        <v>8.2199074074074077E-2</v>
      </c>
      <c r="F32" t="s">
        <v>44</v>
      </c>
      <c r="G32" t="s">
        <v>44</v>
      </c>
      <c r="H32" t="s">
        <v>44</v>
      </c>
      <c r="I32">
        <v>46</v>
      </c>
      <c r="J32" t="s">
        <v>1035</v>
      </c>
      <c r="K32">
        <v>95</v>
      </c>
      <c r="L32" t="str">
        <f>+VLOOKUP(B32,Scores!A:A,1,FALSE)</f>
        <v>Stephanie Dudman</v>
      </c>
    </row>
    <row r="33" spans="1:12" x14ac:dyDescent="0.2">
      <c r="A33">
        <v>1055</v>
      </c>
      <c r="B33" t="s">
        <v>1244</v>
      </c>
      <c r="C33" t="s">
        <v>1245</v>
      </c>
      <c r="D33" s="73">
        <v>8.3472222222222225E-2</v>
      </c>
      <c r="E33" s="73">
        <v>8.2256944444444438E-2</v>
      </c>
      <c r="F33" t="s">
        <v>1040</v>
      </c>
      <c r="G33" s="73">
        <v>5.4467592592592595E-2</v>
      </c>
      <c r="H33">
        <v>75</v>
      </c>
      <c r="I33">
        <v>26</v>
      </c>
      <c r="K33">
        <f t="shared" si="0"/>
        <v>76</v>
      </c>
      <c r="L33" t="str">
        <f>+VLOOKUP(B33,Scores!A:A,1,FALSE)</f>
        <v>Alan Bent</v>
      </c>
    </row>
    <row r="34" spans="1:12" x14ac:dyDescent="0.2">
      <c r="A34">
        <v>1056</v>
      </c>
      <c r="B34" t="s">
        <v>651</v>
      </c>
      <c r="C34" t="s">
        <v>1044</v>
      </c>
      <c r="D34" s="73">
        <v>8.3506944444444453E-2</v>
      </c>
      <c r="E34" s="73">
        <v>8.2314814814814813E-2</v>
      </c>
      <c r="F34" t="s">
        <v>44</v>
      </c>
      <c r="G34" t="s">
        <v>44</v>
      </c>
      <c r="H34" t="s">
        <v>44</v>
      </c>
      <c r="I34">
        <v>44</v>
      </c>
      <c r="K34">
        <v>93</v>
      </c>
      <c r="L34" t="str">
        <f>+VLOOKUP(B34,Scores!A:A,1,FALSE)</f>
        <v>Sophia Scott</v>
      </c>
    </row>
    <row r="35" spans="1:12" x14ac:dyDescent="0.2">
      <c r="A35">
        <v>1059</v>
      </c>
      <c r="B35" t="s">
        <v>1275</v>
      </c>
      <c r="C35" t="s">
        <v>867</v>
      </c>
      <c r="D35" s="73">
        <v>8.3518518518518506E-2</v>
      </c>
      <c r="E35" s="73">
        <v>8.2361111111111107E-2</v>
      </c>
      <c r="F35" t="s">
        <v>1029</v>
      </c>
      <c r="G35" s="73">
        <v>6.7141203703703703E-2</v>
      </c>
      <c r="H35">
        <v>68</v>
      </c>
      <c r="I35">
        <v>43</v>
      </c>
      <c r="K35">
        <v>92</v>
      </c>
      <c r="L35" t="str">
        <f>+VLOOKUP(B35,Scores!A:A,1,FALSE)</f>
        <v>Wendy Pye</v>
      </c>
    </row>
    <row r="36" spans="1:12" x14ac:dyDescent="0.2">
      <c r="A36">
        <v>1103</v>
      </c>
      <c r="B36" t="s">
        <v>640</v>
      </c>
      <c r="C36" t="s">
        <v>869</v>
      </c>
      <c r="D36" s="73">
        <v>8.4918981481481484E-2</v>
      </c>
      <c r="E36" s="73">
        <v>8.2881944444444453E-2</v>
      </c>
      <c r="F36" t="s">
        <v>1031</v>
      </c>
      <c r="G36" s="73">
        <v>7.329861111111112E-2</v>
      </c>
      <c r="H36">
        <v>56</v>
      </c>
      <c r="I36">
        <v>25</v>
      </c>
      <c r="J36" t="s">
        <v>1035</v>
      </c>
      <c r="K36">
        <f t="shared" si="0"/>
        <v>75</v>
      </c>
      <c r="L36" t="str">
        <f>+VLOOKUP(B36,Scores!A:A,1,FALSE)</f>
        <v>Michael Hobbs</v>
      </c>
    </row>
    <row r="37" spans="1:12" x14ac:dyDescent="0.2">
      <c r="A37">
        <v>1118</v>
      </c>
      <c r="B37" t="s">
        <v>1069</v>
      </c>
      <c r="C37" t="s">
        <v>866</v>
      </c>
      <c r="D37" s="73">
        <v>8.5451388888888882E-2</v>
      </c>
      <c r="E37" s="73">
        <v>8.446759259259258E-2</v>
      </c>
      <c r="F37" t="s">
        <v>1033</v>
      </c>
      <c r="G37" s="73">
        <v>7.6226851851851851E-2</v>
      </c>
      <c r="H37">
        <v>60</v>
      </c>
      <c r="I37">
        <v>42</v>
      </c>
      <c r="K37">
        <v>91</v>
      </c>
      <c r="L37" t="str">
        <f>+VLOOKUP(B37,Scores!A:A,1,FALSE)</f>
        <v>Jenni Jones</v>
      </c>
    </row>
    <row r="38" spans="1:12" x14ac:dyDescent="0.2">
      <c r="A38">
        <v>1122</v>
      </c>
      <c r="B38" t="s">
        <v>642</v>
      </c>
      <c r="C38" t="s">
        <v>869</v>
      </c>
      <c r="D38" s="73">
        <v>8.5590277777777779E-2</v>
      </c>
      <c r="E38" s="73">
        <v>8.4490740740740741E-2</v>
      </c>
      <c r="F38" t="s">
        <v>1032</v>
      </c>
      <c r="G38" s="73">
        <v>7.2812500000000002E-2</v>
      </c>
      <c r="H38">
        <v>56</v>
      </c>
      <c r="I38">
        <v>24</v>
      </c>
      <c r="K38">
        <f t="shared" si="0"/>
        <v>74</v>
      </c>
      <c r="L38" t="str">
        <f>+VLOOKUP(B38,Scores!A:A,1,FALSE)</f>
        <v>Andrew Scott</v>
      </c>
    </row>
    <row r="39" spans="1:12" x14ac:dyDescent="0.2">
      <c r="A39">
        <v>1181</v>
      </c>
      <c r="B39" t="s">
        <v>1131</v>
      </c>
      <c r="C39" t="s">
        <v>1038</v>
      </c>
      <c r="D39" s="73">
        <v>8.8078703703703701E-2</v>
      </c>
      <c r="E39" s="73">
        <v>8.6851851851851847E-2</v>
      </c>
      <c r="F39" t="s">
        <v>44</v>
      </c>
      <c r="G39" t="s">
        <v>44</v>
      </c>
      <c r="H39" t="s">
        <v>44</v>
      </c>
      <c r="I39">
        <v>23</v>
      </c>
      <c r="K39">
        <f t="shared" si="0"/>
        <v>73</v>
      </c>
      <c r="L39" t="str">
        <f>+VLOOKUP(B39,Scores!A:A,1,FALSE)</f>
        <v>Mike Clarke</v>
      </c>
    </row>
    <row r="40" spans="1:12" x14ac:dyDescent="0.2">
      <c r="A40">
        <v>1212</v>
      </c>
      <c r="B40" t="s">
        <v>940</v>
      </c>
      <c r="C40" t="s">
        <v>1044</v>
      </c>
      <c r="D40" s="73">
        <v>8.9120370370370364E-2</v>
      </c>
      <c r="E40" s="73">
        <v>8.7199074074074068E-2</v>
      </c>
      <c r="F40" t="s">
        <v>44</v>
      </c>
      <c r="G40" t="s">
        <v>44</v>
      </c>
      <c r="H40" t="s">
        <v>44</v>
      </c>
      <c r="I40">
        <v>41</v>
      </c>
      <c r="K40">
        <v>90</v>
      </c>
      <c r="L40" t="str">
        <f>+VLOOKUP(B40,Scores!A:A,1,FALSE)</f>
        <v>Nicola Kelly</v>
      </c>
    </row>
    <row r="41" spans="1:12" x14ac:dyDescent="0.2">
      <c r="A41">
        <v>1217</v>
      </c>
      <c r="B41" t="s">
        <v>43</v>
      </c>
      <c r="C41" t="s">
        <v>865</v>
      </c>
      <c r="D41" s="73">
        <v>8.9293981481481488E-2</v>
      </c>
      <c r="E41" s="73">
        <v>8.8171296296296289E-2</v>
      </c>
      <c r="F41" t="s">
        <v>1036</v>
      </c>
      <c r="G41" s="73">
        <v>8.2638888888888887E-2</v>
      </c>
      <c r="H41">
        <v>50</v>
      </c>
      <c r="I41">
        <v>22</v>
      </c>
      <c r="K41">
        <f t="shared" si="0"/>
        <v>72</v>
      </c>
      <c r="L41" t="str">
        <f>+VLOOKUP(B41,Scores!A:A,1,FALSE)</f>
        <v>Ian Cox</v>
      </c>
    </row>
    <row r="42" spans="1:12" x14ac:dyDescent="0.2">
      <c r="A42">
        <v>1258</v>
      </c>
      <c r="B42" t="s">
        <v>652</v>
      </c>
      <c r="C42" t="s">
        <v>867</v>
      </c>
      <c r="D42" s="73">
        <v>9.116898148148149E-2</v>
      </c>
      <c r="E42" s="73">
        <v>8.965277777777779E-2</v>
      </c>
      <c r="F42" t="s">
        <v>1029</v>
      </c>
      <c r="G42" s="73">
        <v>7.1134259259259258E-2</v>
      </c>
      <c r="H42">
        <v>64</v>
      </c>
      <c r="I42">
        <v>40</v>
      </c>
      <c r="K42">
        <v>89</v>
      </c>
      <c r="L42" t="str">
        <f>+VLOOKUP(B42,Scores!A:A,1,FALSE)</f>
        <v>Vanessa Burrell</v>
      </c>
    </row>
    <row r="43" spans="1:12" x14ac:dyDescent="0.2">
      <c r="A43">
        <v>1311</v>
      </c>
      <c r="B43" t="s">
        <v>1121</v>
      </c>
      <c r="C43" t="s">
        <v>867</v>
      </c>
      <c r="D43" s="73">
        <v>9.3842592592592589E-2</v>
      </c>
      <c r="E43" s="73">
        <v>9.2557870370370374E-2</v>
      </c>
      <c r="F43" t="s">
        <v>1030</v>
      </c>
      <c r="G43" s="73">
        <v>7.7465277777777772E-2</v>
      </c>
      <c r="H43">
        <v>59</v>
      </c>
      <c r="I43">
        <v>39</v>
      </c>
      <c r="K43">
        <v>88</v>
      </c>
      <c r="L43" t="str">
        <f>+VLOOKUP(B43,Scores!A:A,1,FALSE)</f>
        <v>Avril Acres</v>
      </c>
    </row>
    <row r="44" spans="1:12" x14ac:dyDescent="0.2">
      <c r="A44">
        <v>1320</v>
      </c>
      <c r="B44" t="s">
        <v>57</v>
      </c>
      <c r="C44" t="s">
        <v>869</v>
      </c>
      <c r="D44" s="73">
        <v>9.4097222222222221E-2</v>
      </c>
      <c r="E44" s="73">
        <v>9.2152777777777764E-2</v>
      </c>
      <c r="F44" t="s">
        <v>1036</v>
      </c>
      <c r="G44" s="73">
        <v>8.1504629629629635E-2</v>
      </c>
      <c r="H44">
        <v>50</v>
      </c>
      <c r="I44">
        <v>21</v>
      </c>
      <c r="K44">
        <f t="shared" si="0"/>
        <v>71</v>
      </c>
      <c r="L44" t="str">
        <f>+VLOOKUP(B44,Scores!A:A,1,FALSE)</f>
        <v>Robin Briscoe</v>
      </c>
    </row>
    <row r="45" spans="1:12" x14ac:dyDescent="0.2">
      <c r="A45">
        <v>1329</v>
      </c>
      <c r="B45" t="s">
        <v>1197</v>
      </c>
      <c r="C45" t="s">
        <v>865</v>
      </c>
      <c r="D45" s="73">
        <v>9.449074074074075E-2</v>
      </c>
      <c r="E45" s="73">
        <v>9.2997685185185183E-2</v>
      </c>
      <c r="F45" t="s">
        <v>1036</v>
      </c>
      <c r="G45" s="73">
        <v>8.5057870370370367E-2</v>
      </c>
      <c r="H45">
        <v>48</v>
      </c>
      <c r="I45">
        <v>19</v>
      </c>
      <c r="K45">
        <f t="shared" si="0"/>
        <v>69</v>
      </c>
      <c r="L45" t="str">
        <f>+VLOOKUP(B45,Scores!A:A,1,FALSE)</f>
        <v>Michael Bennett</v>
      </c>
    </row>
    <row r="46" spans="1:12" x14ac:dyDescent="0.2">
      <c r="A46">
        <v>1332</v>
      </c>
      <c r="B46" t="s">
        <v>1276</v>
      </c>
      <c r="C46" t="s">
        <v>866</v>
      </c>
      <c r="D46" s="73">
        <v>9.449074074074075E-2</v>
      </c>
      <c r="E46" s="73">
        <v>9.297453703703705E-2</v>
      </c>
      <c r="F46" t="s">
        <v>1032</v>
      </c>
      <c r="G46" s="73">
        <v>8.7662037037037024E-2</v>
      </c>
      <c r="H46">
        <v>52</v>
      </c>
      <c r="I46">
        <v>38</v>
      </c>
      <c r="K46">
        <v>87</v>
      </c>
      <c r="L46" t="str">
        <f>+VLOOKUP(B46,Scores!A:A,1,FALSE)</f>
        <v>Gayle Nebbett</v>
      </c>
    </row>
    <row r="47" spans="1:12" x14ac:dyDescent="0.2">
      <c r="A47">
        <v>1340</v>
      </c>
      <c r="B47" t="s">
        <v>930</v>
      </c>
      <c r="C47" t="s">
        <v>865</v>
      </c>
      <c r="D47" s="73">
        <v>9.4745370370370383E-2</v>
      </c>
      <c r="E47" s="73">
        <v>9.2824074074074073E-2</v>
      </c>
      <c r="F47" t="s">
        <v>44</v>
      </c>
      <c r="G47" t="s">
        <v>44</v>
      </c>
      <c r="H47" t="s">
        <v>44</v>
      </c>
      <c r="I47">
        <v>20</v>
      </c>
      <c r="K47">
        <f t="shared" si="0"/>
        <v>70</v>
      </c>
      <c r="L47" t="str">
        <f>+VLOOKUP(B47,Scores!A:A,1,FALSE)</f>
        <v>Robert Pottinger</v>
      </c>
    </row>
    <row r="48" spans="1:12" x14ac:dyDescent="0.2">
      <c r="A48">
        <v>1373</v>
      </c>
      <c r="B48" t="s">
        <v>55</v>
      </c>
      <c r="C48" t="s">
        <v>866</v>
      </c>
      <c r="D48" s="73">
        <v>9.6678240740740731E-2</v>
      </c>
      <c r="E48" s="73">
        <v>9.4722222222222222E-2</v>
      </c>
      <c r="F48" t="s">
        <v>1031</v>
      </c>
      <c r="G48" s="73">
        <v>8.4444444444444447E-2</v>
      </c>
      <c r="H48">
        <v>54</v>
      </c>
      <c r="I48">
        <v>37</v>
      </c>
      <c r="K48">
        <v>86</v>
      </c>
      <c r="L48" t="str">
        <f>+VLOOKUP(B48,Scores!A:A,1,FALSE)</f>
        <v>Lisa Plummer</v>
      </c>
    </row>
    <row r="49" spans="1:12" x14ac:dyDescent="0.2">
      <c r="A49">
        <v>1381</v>
      </c>
      <c r="B49" t="s">
        <v>859</v>
      </c>
      <c r="C49" t="s">
        <v>869</v>
      </c>
      <c r="D49" s="73">
        <v>9.6979166666666672E-2</v>
      </c>
      <c r="E49" s="73">
        <v>9.5069444444444443E-2</v>
      </c>
      <c r="F49" t="s">
        <v>44</v>
      </c>
      <c r="G49" t="s">
        <v>44</v>
      </c>
      <c r="H49" t="s">
        <v>44</v>
      </c>
      <c r="I49">
        <v>18</v>
      </c>
      <c r="K49">
        <f t="shared" si="0"/>
        <v>68</v>
      </c>
      <c r="L49" t="str">
        <f>+VLOOKUP(B49,Scores!A:A,1,FALSE)</f>
        <v>Razvan Draghici</v>
      </c>
    </row>
    <row r="50" spans="1:12" x14ac:dyDescent="0.2">
      <c r="A50">
        <v>1400</v>
      </c>
      <c r="B50" t="s">
        <v>650</v>
      </c>
      <c r="C50" t="s">
        <v>869</v>
      </c>
      <c r="D50" s="73">
        <v>9.8414351851851836E-2</v>
      </c>
      <c r="E50" s="73">
        <v>9.6481481481481488E-2</v>
      </c>
      <c r="F50" t="s">
        <v>1036</v>
      </c>
      <c r="G50" s="73">
        <v>8.4606481481481477E-2</v>
      </c>
      <c r="H50">
        <v>49</v>
      </c>
      <c r="I50">
        <v>17</v>
      </c>
      <c r="K50">
        <f t="shared" si="0"/>
        <v>67</v>
      </c>
      <c r="L50" t="str">
        <f>+VLOOKUP(B50,Scores!A:A,1,FALSE)</f>
        <v>Sean Jones</v>
      </c>
    </row>
    <row r="51" spans="1:12" x14ac:dyDescent="0.2">
      <c r="A51">
        <v>1415</v>
      </c>
      <c r="B51" t="s">
        <v>643</v>
      </c>
      <c r="C51" t="s">
        <v>866</v>
      </c>
      <c r="D51" s="73">
        <v>0.10016203703703704</v>
      </c>
      <c r="E51" s="73">
        <v>9.8217592592592592E-2</v>
      </c>
      <c r="F51" t="s">
        <v>1036</v>
      </c>
      <c r="G51" s="73">
        <v>9.1701388888888888E-2</v>
      </c>
      <c r="H51">
        <v>50</v>
      </c>
      <c r="I51">
        <v>36</v>
      </c>
      <c r="K51">
        <v>85</v>
      </c>
      <c r="L51" t="str">
        <f>+VLOOKUP(B51,Scores!A:A,1,FALSE)</f>
        <v>Joanne Hobbs</v>
      </c>
    </row>
    <row r="52" spans="1:12" x14ac:dyDescent="0.2">
      <c r="A52">
        <v>1420</v>
      </c>
      <c r="B52" t="s">
        <v>1230</v>
      </c>
      <c r="C52" t="s">
        <v>1044</v>
      </c>
      <c r="D52" s="73">
        <v>0.1007986111111111</v>
      </c>
      <c r="E52" s="73">
        <v>9.8842592592592593E-2</v>
      </c>
      <c r="F52" t="s">
        <v>1031</v>
      </c>
      <c r="G52" s="73">
        <v>8.1655092592592585E-2</v>
      </c>
      <c r="H52">
        <v>56</v>
      </c>
      <c r="I52">
        <v>34</v>
      </c>
      <c r="K52">
        <v>83</v>
      </c>
      <c r="L52" t="str">
        <f>+VLOOKUP(B52,Scores!A:A,1,FALSE)</f>
        <v>Catherine Hannan</v>
      </c>
    </row>
    <row r="53" spans="1:12" x14ac:dyDescent="0.2">
      <c r="A53">
        <v>1421</v>
      </c>
      <c r="B53" t="s">
        <v>61</v>
      </c>
      <c r="C53" t="s">
        <v>866</v>
      </c>
      <c r="D53" s="73">
        <v>0.10089120370370371</v>
      </c>
      <c r="E53" s="73">
        <v>9.8819444444444446E-2</v>
      </c>
      <c r="F53" t="s">
        <v>1036</v>
      </c>
      <c r="G53" s="73">
        <v>9.3171296296296294E-2</v>
      </c>
      <c r="H53">
        <v>49</v>
      </c>
      <c r="I53">
        <v>35</v>
      </c>
      <c r="K53">
        <v>84</v>
      </c>
      <c r="L53" t="str">
        <f>+VLOOKUP(B53,Scores!A:A,1,FALSE)</f>
        <v>Niki Felton</v>
      </c>
    </row>
    <row r="54" spans="1:12" x14ac:dyDescent="0.2">
      <c r="A54">
        <v>1478</v>
      </c>
      <c r="B54" t="s">
        <v>934</v>
      </c>
      <c r="C54" t="s">
        <v>869</v>
      </c>
      <c r="D54" s="73">
        <v>0.10690972222222223</v>
      </c>
      <c r="E54" s="73">
        <v>0.10505787037037036</v>
      </c>
      <c r="F54" t="s">
        <v>44</v>
      </c>
      <c r="G54" t="s">
        <v>44</v>
      </c>
      <c r="H54" t="s">
        <v>44</v>
      </c>
      <c r="I54">
        <v>16</v>
      </c>
      <c r="K54">
        <f t="shared" si="0"/>
        <v>66</v>
      </c>
      <c r="L54" t="str">
        <f>+VLOOKUP(B54,Scores!A:A,1,FALSE)</f>
        <v>David Price</v>
      </c>
    </row>
    <row r="55" spans="1:12" x14ac:dyDescent="0.2">
      <c r="A55">
        <v>1497</v>
      </c>
      <c r="B55" t="s">
        <v>658</v>
      </c>
      <c r="C55" t="s">
        <v>869</v>
      </c>
      <c r="D55" s="73">
        <v>0.10849537037037038</v>
      </c>
      <c r="E55" s="73">
        <v>0.10643518518518519</v>
      </c>
      <c r="F55" t="s">
        <v>1036</v>
      </c>
      <c r="G55" s="73">
        <v>9.3333333333333338E-2</v>
      </c>
      <c r="H55">
        <v>44</v>
      </c>
      <c r="I55">
        <v>15</v>
      </c>
      <c r="K55">
        <f t="shared" si="0"/>
        <v>65</v>
      </c>
      <c r="L55" t="str">
        <f>+VLOOKUP(B55,Scores!A:A,1,FALSE)</f>
        <v>Andrew Pitts</v>
      </c>
    </row>
    <row r="56" spans="1:12" x14ac:dyDescent="0.2">
      <c r="A56">
        <v>1535</v>
      </c>
      <c r="B56" t="s">
        <v>987</v>
      </c>
      <c r="C56" t="s">
        <v>866</v>
      </c>
      <c r="D56" s="73">
        <v>0.11482638888888889</v>
      </c>
      <c r="E56" s="73">
        <v>0.11273148148148149</v>
      </c>
      <c r="F56" t="s">
        <v>44</v>
      </c>
      <c r="G56" t="s">
        <v>44</v>
      </c>
      <c r="H56" t="s">
        <v>44</v>
      </c>
      <c r="I56">
        <v>33</v>
      </c>
      <c r="K56">
        <v>82</v>
      </c>
      <c r="L56" t="str">
        <f>+VLOOKUP(B56,Scores!A:A,1,FALSE)</f>
        <v>Joanne Stubbings</v>
      </c>
    </row>
    <row r="57" spans="1:12" x14ac:dyDescent="0.2">
      <c r="A57">
        <v>1536</v>
      </c>
      <c r="B57" t="s">
        <v>988</v>
      </c>
      <c r="C57" t="s">
        <v>866</v>
      </c>
      <c r="D57" s="73">
        <v>0.11509259259259259</v>
      </c>
      <c r="E57" s="73">
        <v>0.11298611111111112</v>
      </c>
      <c r="F57" t="s">
        <v>44</v>
      </c>
      <c r="G57" t="s">
        <v>44</v>
      </c>
      <c r="H57" t="s">
        <v>44</v>
      </c>
      <c r="I57">
        <v>32</v>
      </c>
      <c r="J57" t="s">
        <v>1035</v>
      </c>
      <c r="K57">
        <v>81</v>
      </c>
      <c r="L57" t="str">
        <f>+VLOOKUP(B57,Scores!A:A,1,FALSE)</f>
        <v>Stracey Brookman</v>
      </c>
    </row>
    <row r="58" spans="1:12" x14ac:dyDescent="0.2">
      <c r="A58">
        <v>1544</v>
      </c>
      <c r="B58" t="s">
        <v>1037</v>
      </c>
      <c r="C58" t="s">
        <v>867</v>
      </c>
      <c r="D58" s="73">
        <v>0.11702546296296296</v>
      </c>
      <c r="E58" s="73">
        <v>0.11508101851851853</v>
      </c>
      <c r="F58" t="s">
        <v>1032</v>
      </c>
      <c r="G58" s="73">
        <v>9.1307870370370373E-2</v>
      </c>
      <c r="H58">
        <v>50</v>
      </c>
      <c r="I58">
        <v>31</v>
      </c>
      <c r="J58" t="s">
        <v>1035</v>
      </c>
      <c r="K58">
        <v>80</v>
      </c>
      <c r="L58" t="str">
        <f>+VLOOKUP(B58,Scores!A:A,1,FALSE)</f>
        <v>Gaynor Murray</v>
      </c>
    </row>
    <row r="59" spans="1:12" x14ac:dyDescent="0.2">
      <c r="A59">
        <v>1560</v>
      </c>
      <c r="B59" t="s">
        <v>936</v>
      </c>
      <c r="C59" t="s">
        <v>866</v>
      </c>
      <c r="D59" s="73">
        <v>0.1277777777777778</v>
      </c>
      <c r="E59" s="73">
        <v>0.12567129629629628</v>
      </c>
      <c r="F59" t="s">
        <v>44</v>
      </c>
      <c r="G59" t="s">
        <v>44</v>
      </c>
      <c r="H59" t="s">
        <v>44</v>
      </c>
      <c r="I59">
        <v>30</v>
      </c>
      <c r="K59">
        <v>79</v>
      </c>
      <c r="L59" t="str">
        <f>+VLOOKUP(B59,Scores!A:A,1,FALSE)</f>
        <v>Ashleigh Newbury</v>
      </c>
    </row>
    <row r="60" spans="1:12" x14ac:dyDescent="0.2">
      <c r="A60">
        <v>1558</v>
      </c>
      <c r="B60" t="s">
        <v>976</v>
      </c>
      <c r="C60" t="s">
        <v>866</v>
      </c>
      <c r="D60" s="73">
        <v>0.12849537037037037</v>
      </c>
      <c r="E60" s="73">
        <v>0.12637731481481482</v>
      </c>
      <c r="F60" t="s">
        <v>44</v>
      </c>
      <c r="G60" t="s">
        <v>44</v>
      </c>
      <c r="H60" t="s">
        <v>44</v>
      </c>
      <c r="I60">
        <v>29</v>
      </c>
      <c r="K60">
        <v>78</v>
      </c>
      <c r="L60" t="str">
        <f>+VLOOKUP(B60,Scores!A:A,1,FALSE)</f>
        <v>Helen Manchester</v>
      </c>
    </row>
    <row r="61" spans="1:12" x14ac:dyDescent="0.2">
      <c r="A61">
        <v>1559</v>
      </c>
      <c r="B61" t="s">
        <v>1153</v>
      </c>
      <c r="C61" t="s">
        <v>1044</v>
      </c>
      <c r="D61" s="73">
        <v>0.12850694444444444</v>
      </c>
      <c r="E61" s="73">
        <v>0.12641203703703704</v>
      </c>
      <c r="F61" t="s">
        <v>44</v>
      </c>
      <c r="G61" t="s">
        <v>44</v>
      </c>
      <c r="H61" t="s">
        <v>44</v>
      </c>
      <c r="I61">
        <v>28</v>
      </c>
      <c r="J61" t="s">
        <v>1035</v>
      </c>
      <c r="K61">
        <v>77</v>
      </c>
      <c r="L61" t="str">
        <f>+VLOOKUP(B61,Scores!A:A,1,FALSE)</f>
        <v>Beverley Collins</v>
      </c>
    </row>
    <row r="62" spans="1:12" x14ac:dyDescent="0.2">
      <c r="A62">
        <v>1563</v>
      </c>
      <c r="B62" t="s">
        <v>989</v>
      </c>
      <c r="C62" t="s">
        <v>867</v>
      </c>
      <c r="D62" s="73">
        <v>0.12884259259259259</v>
      </c>
      <c r="E62" s="73">
        <v>0.12672453703703704</v>
      </c>
      <c r="F62" t="s">
        <v>1036</v>
      </c>
      <c r="G62" s="73">
        <v>0.1074537037037037</v>
      </c>
      <c r="H62">
        <v>43</v>
      </c>
      <c r="I62">
        <v>27</v>
      </c>
      <c r="K62">
        <v>76</v>
      </c>
      <c r="L62" t="str">
        <f>+VLOOKUP(B62,Scores!A:A,1,FALSE)</f>
        <v>Claire Ford</v>
      </c>
    </row>
    <row r="63" spans="1:12" x14ac:dyDescent="0.2">
      <c r="A63">
        <v>1562</v>
      </c>
      <c r="B63" t="s">
        <v>1278</v>
      </c>
      <c r="C63" t="s">
        <v>866</v>
      </c>
      <c r="D63" s="73">
        <v>0.12902777777777777</v>
      </c>
      <c r="E63" s="73">
        <v>0.12697916666666667</v>
      </c>
      <c r="F63" t="s">
        <v>1036</v>
      </c>
      <c r="G63" s="73">
        <v>0.11730324074074074</v>
      </c>
      <c r="H63">
        <v>39</v>
      </c>
      <c r="I63">
        <v>26</v>
      </c>
      <c r="K63">
        <v>75</v>
      </c>
      <c r="L63" t="str">
        <f>+VLOOKUP(B63,Scores!A:A,1,FALSE)</f>
        <v>Helen Coulthard</v>
      </c>
    </row>
  </sheetData>
  <autoFilter ref="A1:L63" xr:uid="{85BF1CBC-0980-4009-9694-78B4794731E6}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9"/>
  <sheetViews>
    <sheetView workbookViewId="0">
      <selection activeCell="K2" sqref="K2:K99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4" width="12.33203125" bestFit="1" customWidth="1"/>
    <col min="5" max="5" width="12.6640625" bestFit="1" customWidth="1"/>
    <col min="6" max="6" width="10.83203125" customWidth="1"/>
    <col min="7" max="7" width="17" bestFit="1" customWidth="1"/>
    <col min="8" max="9" width="7.83203125" bestFit="1" customWidth="1"/>
    <col min="10" max="10" width="13.5" bestFit="1" customWidth="1"/>
    <col min="11" max="11" width="9.1640625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ht="16" x14ac:dyDescent="0.2">
      <c r="A2" s="103" t="s">
        <v>28</v>
      </c>
      <c r="B2" s="103" t="s">
        <v>29</v>
      </c>
      <c r="C2" s="103" t="s">
        <v>30</v>
      </c>
      <c r="D2" s="103" t="s">
        <v>31</v>
      </c>
      <c r="E2" s="103" t="s">
        <v>32</v>
      </c>
      <c r="F2" s="103" t="s">
        <v>33</v>
      </c>
      <c r="G2" s="103" t="s">
        <v>34</v>
      </c>
      <c r="H2" s="103" t="s">
        <v>35</v>
      </c>
      <c r="I2" s="103" t="s">
        <v>36</v>
      </c>
      <c r="J2" s="103" t="s">
        <v>37</v>
      </c>
      <c r="K2" t="e">
        <f t="shared" ref="K2:K65" si="0">+I2+50</f>
        <v>#VALUE!</v>
      </c>
      <c r="L2" t="e">
        <f>+VLOOKUP(B2,Scores!A:A,1,FALSE)</f>
        <v>#N/A</v>
      </c>
    </row>
    <row r="3" spans="1:12" ht="16" x14ac:dyDescent="0.2">
      <c r="A3" s="91">
        <v>4</v>
      </c>
      <c r="B3" s="92" t="s">
        <v>854</v>
      </c>
      <c r="C3" s="91" t="s">
        <v>870</v>
      </c>
      <c r="D3" s="93">
        <v>4.7835648148148148E-2</v>
      </c>
      <c r="E3" s="93">
        <v>4.7835648148148148E-2</v>
      </c>
      <c r="F3" s="91" t="s">
        <v>1307</v>
      </c>
      <c r="G3" s="93">
        <v>4.7835648148148148E-2</v>
      </c>
      <c r="H3" s="91">
        <v>86</v>
      </c>
      <c r="I3" s="91">
        <v>50</v>
      </c>
      <c r="J3" s="91"/>
      <c r="K3">
        <f t="shared" si="0"/>
        <v>100</v>
      </c>
    </row>
    <row r="4" spans="1:12" ht="16" x14ac:dyDescent="0.2">
      <c r="A4" s="91">
        <v>76</v>
      </c>
      <c r="B4" s="92" t="s">
        <v>661</v>
      </c>
      <c r="C4" s="91" t="s">
        <v>1067</v>
      </c>
      <c r="D4" s="93">
        <v>5.4189814814814809E-2</v>
      </c>
      <c r="E4" s="93">
        <v>5.4189814814814809E-2</v>
      </c>
      <c r="F4" s="91" t="s">
        <v>1309</v>
      </c>
      <c r="G4" s="93">
        <v>5.1203703703703703E-2</v>
      </c>
      <c r="H4" s="91">
        <v>80</v>
      </c>
      <c r="I4" s="91">
        <v>49</v>
      </c>
      <c r="J4" s="91"/>
      <c r="K4">
        <f t="shared" si="0"/>
        <v>99</v>
      </c>
    </row>
    <row r="5" spans="1:12" ht="16" x14ac:dyDescent="0.2">
      <c r="A5" s="91">
        <v>98</v>
      </c>
      <c r="B5" s="92" t="s">
        <v>1310</v>
      </c>
      <c r="C5" s="91" t="s">
        <v>870</v>
      </c>
      <c r="D5" s="93">
        <v>5.4918981481481478E-2</v>
      </c>
      <c r="E5" s="93">
        <v>5.486111111111111E-2</v>
      </c>
      <c r="F5" s="91" t="s">
        <v>44</v>
      </c>
      <c r="G5" s="91" t="s">
        <v>44</v>
      </c>
      <c r="H5" s="91" t="s">
        <v>44</v>
      </c>
      <c r="I5" s="91">
        <v>48</v>
      </c>
      <c r="J5" s="91"/>
      <c r="K5">
        <f t="shared" si="0"/>
        <v>98</v>
      </c>
    </row>
    <row r="6" spans="1:12" ht="16" x14ac:dyDescent="0.2">
      <c r="A6" s="91">
        <v>107</v>
      </c>
      <c r="B6" s="92" t="s">
        <v>853</v>
      </c>
      <c r="C6" s="91" t="s">
        <v>870</v>
      </c>
      <c r="D6" s="93">
        <v>5.5081018518518515E-2</v>
      </c>
      <c r="E6" s="93">
        <v>5.5023148148148147E-2</v>
      </c>
      <c r="F6" s="91" t="s">
        <v>1305</v>
      </c>
      <c r="G6" s="93">
        <v>5.4351851851851853E-2</v>
      </c>
      <c r="H6" s="91">
        <v>76</v>
      </c>
      <c r="I6" s="91">
        <v>47</v>
      </c>
      <c r="J6" s="91"/>
      <c r="K6">
        <f t="shared" si="0"/>
        <v>97</v>
      </c>
    </row>
    <row r="7" spans="1:12" ht="16" x14ac:dyDescent="0.2">
      <c r="A7" s="91">
        <v>134</v>
      </c>
      <c r="B7" s="92" t="s">
        <v>40</v>
      </c>
      <c r="C7" s="91" t="s">
        <v>870</v>
      </c>
      <c r="D7" s="93">
        <v>5.6018518518518523E-2</v>
      </c>
      <c r="E7" s="93">
        <v>5.5960648148148141E-2</v>
      </c>
      <c r="F7" s="91" t="s">
        <v>1305</v>
      </c>
      <c r="G7" s="93">
        <v>5.4953703703703706E-2</v>
      </c>
      <c r="H7" s="91">
        <v>75</v>
      </c>
      <c r="I7" s="91">
        <v>46</v>
      </c>
      <c r="J7" s="91"/>
      <c r="K7">
        <f t="shared" si="0"/>
        <v>96</v>
      </c>
    </row>
    <row r="8" spans="1:12" ht="16" x14ac:dyDescent="0.2">
      <c r="A8" s="91">
        <v>174</v>
      </c>
      <c r="B8" s="92" t="s">
        <v>1057</v>
      </c>
      <c r="C8" s="91" t="s">
        <v>1311</v>
      </c>
      <c r="D8" s="93">
        <v>5.7326388888888892E-2</v>
      </c>
      <c r="E8" s="93">
        <v>5.724537037037037E-2</v>
      </c>
      <c r="F8" s="91" t="s">
        <v>44</v>
      </c>
      <c r="G8" s="91" t="s">
        <v>44</v>
      </c>
      <c r="H8" s="91" t="s">
        <v>44</v>
      </c>
      <c r="I8" s="91">
        <v>45</v>
      </c>
      <c r="J8" s="91"/>
      <c r="K8">
        <f t="shared" si="0"/>
        <v>95</v>
      </c>
    </row>
    <row r="9" spans="1:12" ht="16" x14ac:dyDescent="0.2">
      <c r="A9" s="91">
        <v>191</v>
      </c>
      <c r="B9" s="92" t="s">
        <v>39</v>
      </c>
      <c r="C9" s="91" t="s">
        <v>1312</v>
      </c>
      <c r="D9" s="93">
        <v>5.7708333333333334E-2</v>
      </c>
      <c r="E9" s="93">
        <v>5.7615740740740738E-2</v>
      </c>
      <c r="F9" s="91" t="s">
        <v>1307</v>
      </c>
      <c r="G9" s="93">
        <v>4.8356481481481479E-2</v>
      </c>
      <c r="H9" s="91">
        <v>85</v>
      </c>
      <c r="I9" s="91">
        <v>44</v>
      </c>
      <c r="J9" s="91"/>
      <c r="K9">
        <f t="shared" si="0"/>
        <v>94</v>
      </c>
    </row>
    <row r="10" spans="1:12" ht="16" x14ac:dyDescent="0.2">
      <c r="A10" s="91">
        <v>199</v>
      </c>
      <c r="B10" s="92" t="s">
        <v>1313</v>
      </c>
      <c r="C10" s="91" t="s">
        <v>870</v>
      </c>
      <c r="D10" s="93">
        <v>5.7939814814814812E-2</v>
      </c>
      <c r="E10" s="93">
        <v>5.7824074074074076E-2</v>
      </c>
      <c r="F10" s="91" t="s">
        <v>44</v>
      </c>
      <c r="G10" s="91" t="s">
        <v>44</v>
      </c>
      <c r="H10" s="91" t="s">
        <v>44</v>
      </c>
      <c r="I10" s="91">
        <v>43</v>
      </c>
      <c r="J10" s="91"/>
      <c r="K10">
        <f t="shared" si="0"/>
        <v>93</v>
      </c>
    </row>
    <row r="11" spans="1:12" ht="16" x14ac:dyDescent="0.2">
      <c r="A11" s="91">
        <v>201</v>
      </c>
      <c r="B11" s="92" t="s">
        <v>632</v>
      </c>
      <c r="C11" s="91" t="s">
        <v>1067</v>
      </c>
      <c r="D11" s="93">
        <v>5.8078703703703709E-2</v>
      </c>
      <c r="E11" s="93">
        <v>5.800925925925926E-2</v>
      </c>
      <c r="F11" s="91" t="s">
        <v>1305</v>
      </c>
      <c r="G11" s="93">
        <v>5.4803240740740743E-2</v>
      </c>
      <c r="H11" s="91">
        <v>75</v>
      </c>
      <c r="I11" s="91">
        <v>42</v>
      </c>
      <c r="J11" s="91"/>
      <c r="K11">
        <f t="shared" si="0"/>
        <v>92</v>
      </c>
    </row>
    <row r="12" spans="1:12" ht="16" x14ac:dyDescent="0.2">
      <c r="A12" s="91">
        <v>216</v>
      </c>
      <c r="B12" s="92" t="s">
        <v>881</v>
      </c>
      <c r="C12" s="91" t="s">
        <v>1067</v>
      </c>
      <c r="D12" s="93">
        <v>5.8333333333333327E-2</v>
      </c>
      <c r="E12" s="93">
        <v>5.8229166666666665E-2</v>
      </c>
      <c r="F12" s="91" t="s">
        <v>1306</v>
      </c>
      <c r="G12" s="93">
        <v>5.4583333333333338E-2</v>
      </c>
      <c r="H12" s="91">
        <v>75</v>
      </c>
      <c r="I12" s="91">
        <v>41</v>
      </c>
      <c r="J12" s="91"/>
      <c r="K12">
        <f t="shared" si="0"/>
        <v>91</v>
      </c>
    </row>
    <row r="13" spans="1:12" ht="16" x14ac:dyDescent="0.2">
      <c r="A13" s="91">
        <v>243</v>
      </c>
      <c r="B13" s="92" t="s">
        <v>1314</v>
      </c>
      <c r="C13" s="91" t="s">
        <v>870</v>
      </c>
      <c r="D13" s="93">
        <v>5.8958333333333335E-2</v>
      </c>
      <c r="E13" s="93">
        <v>5.8958333333333335E-2</v>
      </c>
      <c r="F13" s="91" t="s">
        <v>44</v>
      </c>
      <c r="G13" s="91" t="s">
        <v>44</v>
      </c>
      <c r="H13" s="91" t="s">
        <v>44</v>
      </c>
      <c r="I13" s="91">
        <v>40</v>
      </c>
      <c r="J13" s="91"/>
      <c r="K13">
        <f t="shared" si="0"/>
        <v>90</v>
      </c>
    </row>
    <row r="14" spans="1:12" ht="16" x14ac:dyDescent="0.2">
      <c r="A14" s="91">
        <v>361</v>
      </c>
      <c r="B14" s="92" t="s">
        <v>1192</v>
      </c>
      <c r="C14" s="91" t="s">
        <v>1222</v>
      </c>
      <c r="D14" s="93">
        <v>6.2349537037037044E-2</v>
      </c>
      <c r="E14" s="93">
        <v>6.2222222222222227E-2</v>
      </c>
      <c r="F14" s="91" t="s">
        <v>44</v>
      </c>
      <c r="G14" s="91" t="s">
        <v>44</v>
      </c>
      <c r="H14" s="91" t="s">
        <v>44</v>
      </c>
      <c r="I14" s="91">
        <v>50</v>
      </c>
      <c r="J14" s="91"/>
      <c r="K14">
        <f t="shared" si="0"/>
        <v>100</v>
      </c>
    </row>
    <row r="15" spans="1:12" ht="16" x14ac:dyDescent="0.2">
      <c r="A15" s="91">
        <v>385</v>
      </c>
      <c r="B15" s="92" t="s">
        <v>819</v>
      </c>
      <c r="C15" s="91" t="s">
        <v>1067</v>
      </c>
      <c r="D15" s="93">
        <v>6.2766203703703713E-2</v>
      </c>
      <c r="E15" s="93">
        <v>6.2395833333333338E-2</v>
      </c>
      <c r="F15" s="91" t="s">
        <v>44</v>
      </c>
      <c r="G15" s="91" t="s">
        <v>44</v>
      </c>
      <c r="H15" s="91" t="s">
        <v>44</v>
      </c>
      <c r="I15" s="91">
        <v>39</v>
      </c>
      <c r="J15" s="91"/>
      <c r="K15">
        <f t="shared" si="0"/>
        <v>89</v>
      </c>
    </row>
    <row r="16" spans="1:12" ht="16" x14ac:dyDescent="0.2">
      <c r="A16" s="91">
        <v>398</v>
      </c>
      <c r="B16" s="92" t="s">
        <v>1108</v>
      </c>
      <c r="C16" s="91" t="s">
        <v>1315</v>
      </c>
      <c r="D16" s="93">
        <v>6.3032407407407412E-2</v>
      </c>
      <c r="E16" s="93">
        <v>6.2534722222222228E-2</v>
      </c>
      <c r="F16" s="91" t="s">
        <v>44</v>
      </c>
      <c r="G16" s="91" t="s">
        <v>44</v>
      </c>
      <c r="H16" s="91" t="s">
        <v>44</v>
      </c>
      <c r="I16" s="91">
        <v>38</v>
      </c>
      <c r="J16" s="91"/>
      <c r="K16">
        <f t="shared" si="0"/>
        <v>88</v>
      </c>
    </row>
    <row r="17" spans="1:11" ht="16" x14ac:dyDescent="0.2">
      <c r="A17" s="91">
        <v>461</v>
      </c>
      <c r="B17" s="92" t="s">
        <v>1316</v>
      </c>
      <c r="C17" s="91" t="s">
        <v>1068</v>
      </c>
      <c r="D17" s="93">
        <v>6.430555555555556E-2</v>
      </c>
      <c r="E17" s="93">
        <v>6.3379629629629633E-2</v>
      </c>
      <c r="F17" s="91" t="s">
        <v>44</v>
      </c>
      <c r="G17" s="91" t="s">
        <v>44</v>
      </c>
      <c r="H17" s="91" t="s">
        <v>44</v>
      </c>
      <c r="I17" s="91">
        <v>37</v>
      </c>
      <c r="J17" s="91"/>
      <c r="K17">
        <f t="shared" si="0"/>
        <v>87</v>
      </c>
    </row>
    <row r="18" spans="1:11" ht="16" x14ac:dyDescent="0.2">
      <c r="A18" s="91">
        <v>492</v>
      </c>
      <c r="B18" s="92" t="s">
        <v>1317</v>
      </c>
      <c r="C18" s="91" t="s">
        <v>870</v>
      </c>
      <c r="D18" s="93">
        <v>6.5023148148148149E-2</v>
      </c>
      <c r="E18" s="93">
        <v>6.4120370370370369E-2</v>
      </c>
      <c r="F18" s="91" t="s">
        <v>44</v>
      </c>
      <c r="G18" s="91" t="s">
        <v>44</v>
      </c>
      <c r="H18" s="91" t="s">
        <v>44</v>
      </c>
      <c r="I18" s="91">
        <v>36</v>
      </c>
      <c r="J18" s="91"/>
      <c r="K18">
        <f t="shared" si="0"/>
        <v>86</v>
      </c>
    </row>
    <row r="19" spans="1:11" ht="16" x14ac:dyDescent="0.2">
      <c r="A19" s="91">
        <v>525</v>
      </c>
      <c r="B19" s="92" t="s">
        <v>1271</v>
      </c>
      <c r="C19" s="91" t="s">
        <v>1312</v>
      </c>
      <c r="D19" s="93">
        <v>6.5856481481481488E-2</v>
      </c>
      <c r="E19" s="93">
        <v>6.4930555555555561E-2</v>
      </c>
      <c r="F19" s="91" t="s">
        <v>1305</v>
      </c>
      <c r="G19" s="93">
        <v>5.3506944444444447E-2</v>
      </c>
      <c r="H19" s="91">
        <v>77</v>
      </c>
      <c r="I19" s="91">
        <v>35</v>
      </c>
      <c r="J19" s="91"/>
      <c r="K19">
        <f t="shared" si="0"/>
        <v>85</v>
      </c>
    </row>
    <row r="20" spans="1:11" ht="16" x14ac:dyDescent="0.2">
      <c r="A20" s="91">
        <v>547</v>
      </c>
      <c r="B20" s="92" t="s">
        <v>42</v>
      </c>
      <c r="C20" s="91" t="s">
        <v>1227</v>
      </c>
      <c r="D20" s="93">
        <v>6.6284722222222217E-2</v>
      </c>
      <c r="E20" s="93">
        <v>6.5347222222222223E-2</v>
      </c>
      <c r="F20" s="91" t="s">
        <v>1307</v>
      </c>
      <c r="G20" s="93">
        <v>5.1134259259259261E-2</v>
      </c>
      <c r="H20" s="91">
        <v>89</v>
      </c>
      <c r="I20" s="91">
        <v>49</v>
      </c>
      <c r="J20" s="91"/>
      <c r="K20">
        <f t="shared" si="0"/>
        <v>99</v>
      </c>
    </row>
    <row r="21" spans="1:11" ht="16" x14ac:dyDescent="0.2">
      <c r="A21" s="91">
        <v>554</v>
      </c>
      <c r="B21" s="92" t="s">
        <v>896</v>
      </c>
      <c r="C21" s="91" t="s">
        <v>870</v>
      </c>
      <c r="D21" s="93">
        <v>6.6412037037037033E-2</v>
      </c>
      <c r="E21" s="93">
        <v>6.5266203703703715E-2</v>
      </c>
      <c r="F21" s="91" t="s">
        <v>44</v>
      </c>
      <c r="G21" s="91" t="s">
        <v>44</v>
      </c>
      <c r="H21" s="91" t="s">
        <v>44</v>
      </c>
      <c r="I21" s="91">
        <v>34</v>
      </c>
      <c r="J21" s="91"/>
      <c r="K21">
        <f t="shared" si="0"/>
        <v>84</v>
      </c>
    </row>
    <row r="22" spans="1:11" ht="16" x14ac:dyDescent="0.2">
      <c r="A22" s="91">
        <v>607</v>
      </c>
      <c r="B22" s="92" t="s">
        <v>1318</v>
      </c>
      <c r="C22" s="91" t="s">
        <v>656</v>
      </c>
      <c r="D22" s="93">
        <v>6.7766203703703703E-2</v>
      </c>
      <c r="E22" s="93">
        <v>6.7199074074074064E-2</v>
      </c>
      <c r="F22" s="91" t="s">
        <v>44</v>
      </c>
      <c r="G22" s="91" t="s">
        <v>44</v>
      </c>
      <c r="H22" s="91" t="s">
        <v>44</v>
      </c>
      <c r="I22" s="91">
        <v>48</v>
      </c>
      <c r="J22" s="91"/>
      <c r="K22">
        <f t="shared" si="0"/>
        <v>98</v>
      </c>
    </row>
    <row r="23" spans="1:11" ht="16" x14ac:dyDescent="0.2">
      <c r="A23" s="91">
        <v>610</v>
      </c>
      <c r="B23" s="92" t="s">
        <v>663</v>
      </c>
      <c r="C23" s="91" t="s">
        <v>1312</v>
      </c>
      <c r="D23" s="93">
        <v>6.7777777777777784E-2</v>
      </c>
      <c r="E23" s="93">
        <v>6.7291666666666666E-2</v>
      </c>
      <c r="F23" s="91" t="s">
        <v>44</v>
      </c>
      <c r="G23" s="91" t="s">
        <v>44</v>
      </c>
      <c r="H23" s="91" t="s">
        <v>44</v>
      </c>
      <c r="I23" s="91">
        <v>32</v>
      </c>
      <c r="J23" s="91"/>
      <c r="K23">
        <f t="shared" si="0"/>
        <v>82</v>
      </c>
    </row>
    <row r="24" spans="1:11" ht="16" x14ac:dyDescent="0.2">
      <c r="A24" s="91">
        <v>623</v>
      </c>
      <c r="B24" s="92" t="s">
        <v>1132</v>
      </c>
      <c r="C24" s="91" t="s">
        <v>870</v>
      </c>
      <c r="D24" s="93">
        <v>6.8078703703703711E-2</v>
      </c>
      <c r="E24" s="93">
        <v>6.7083333333333328E-2</v>
      </c>
      <c r="F24" s="91" t="s">
        <v>44</v>
      </c>
      <c r="G24" s="91" t="s">
        <v>44</v>
      </c>
      <c r="H24" s="91" t="s">
        <v>44</v>
      </c>
      <c r="I24" s="91">
        <v>33</v>
      </c>
      <c r="J24" s="91"/>
      <c r="K24">
        <f t="shared" si="0"/>
        <v>83</v>
      </c>
    </row>
    <row r="25" spans="1:11" ht="16" x14ac:dyDescent="0.2">
      <c r="A25" s="91">
        <v>687</v>
      </c>
      <c r="B25" s="92" t="s">
        <v>897</v>
      </c>
      <c r="C25" s="91" t="s">
        <v>1312</v>
      </c>
      <c r="D25" s="93">
        <v>6.9282407407407418E-2</v>
      </c>
      <c r="E25" s="93">
        <v>6.8888888888888888E-2</v>
      </c>
      <c r="F25" s="91" t="s">
        <v>1306</v>
      </c>
      <c r="G25" s="93">
        <v>5.6770833333333333E-2</v>
      </c>
      <c r="H25" s="91">
        <v>72</v>
      </c>
      <c r="I25" s="91">
        <v>31</v>
      </c>
      <c r="J25" s="91"/>
      <c r="K25">
        <f t="shared" si="0"/>
        <v>81</v>
      </c>
    </row>
    <row r="26" spans="1:11" ht="16" x14ac:dyDescent="0.2">
      <c r="A26" s="91">
        <v>739</v>
      </c>
      <c r="B26" s="92" t="s">
        <v>1319</v>
      </c>
      <c r="C26" s="91" t="s">
        <v>1067</v>
      </c>
      <c r="D26" s="93">
        <v>7.0300925925925919E-2</v>
      </c>
      <c r="E26" s="93">
        <v>6.9178240740740735E-2</v>
      </c>
      <c r="F26" s="91" t="s">
        <v>44</v>
      </c>
      <c r="G26" s="91" t="s">
        <v>44</v>
      </c>
      <c r="H26" s="91" t="s">
        <v>44</v>
      </c>
      <c r="I26" s="91">
        <v>30</v>
      </c>
      <c r="J26" s="91"/>
      <c r="K26">
        <f t="shared" si="0"/>
        <v>80</v>
      </c>
    </row>
    <row r="27" spans="1:11" ht="16" x14ac:dyDescent="0.2">
      <c r="A27" s="91">
        <v>802</v>
      </c>
      <c r="B27" s="92" t="s">
        <v>889</v>
      </c>
      <c r="C27" s="91" t="s">
        <v>1219</v>
      </c>
      <c r="D27" s="93">
        <v>7.137731481481481E-2</v>
      </c>
      <c r="E27" s="93">
        <v>7.0127314814814809E-2</v>
      </c>
      <c r="F27" s="91" t="s">
        <v>1305</v>
      </c>
      <c r="G27" s="93">
        <v>6.1759259259259257E-2</v>
      </c>
      <c r="H27" s="91">
        <v>74</v>
      </c>
      <c r="I27" s="91">
        <v>47</v>
      </c>
      <c r="J27" s="91"/>
      <c r="K27">
        <f t="shared" si="0"/>
        <v>97</v>
      </c>
    </row>
    <row r="28" spans="1:11" ht="16" x14ac:dyDescent="0.2">
      <c r="A28" s="91">
        <v>826</v>
      </c>
      <c r="B28" s="92" t="s">
        <v>925</v>
      </c>
      <c r="C28" s="91" t="s">
        <v>656</v>
      </c>
      <c r="D28" s="93">
        <v>7.1747685185185192E-2</v>
      </c>
      <c r="E28" s="93">
        <v>7.1365740740740743E-2</v>
      </c>
      <c r="F28" s="91" t="s">
        <v>44</v>
      </c>
      <c r="G28" s="91" t="s">
        <v>44</v>
      </c>
      <c r="H28" s="91" t="s">
        <v>44</v>
      </c>
      <c r="I28" s="91">
        <v>45</v>
      </c>
      <c r="J28" s="91"/>
      <c r="K28">
        <f t="shared" si="0"/>
        <v>95</v>
      </c>
    </row>
    <row r="29" spans="1:11" ht="16" x14ac:dyDescent="0.2">
      <c r="A29" s="91">
        <v>905</v>
      </c>
      <c r="B29" s="92" t="s">
        <v>50</v>
      </c>
      <c r="C29" s="91" t="s">
        <v>1070</v>
      </c>
      <c r="D29" s="93">
        <v>7.329861111111112E-2</v>
      </c>
      <c r="E29" s="93">
        <v>7.1319444444444449E-2</v>
      </c>
      <c r="F29" s="91" t="s">
        <v>1306</v>
      </c>
      <c r="G29" s="93">
        <v>6.7847222222222225E-2</v>
      </c>
      <c r="H29" s="91">
        <v>67</v>
      </c>
      <c r="I29" s="91">
        <v>46</v>
      </c>
      <c r="J29" s="91"/>
      <c r="K29">
        <f t="shared" si="0"/>
        <v>96</v>
      </c>
    </row>
    <row r="30" spans="1:11" ht="16" x14ac:dyDescent="0.2">
      <c r="A30" s="91">
        <v>958</v>
      </c>
      <c r="B30" s="92" t="s">
        <v>1320</v>
      </c>
      <c r="C30" s="91" t="s">
        <v>1070</v>
      </c>
      <c r="D30" s="93">
        <v>7.3993055555555562E-2</v>
      </c>
      <c r="E30" s="93">
        <v>7.289351851851851E-2</v>
      </c>
      <c r="F30" s="91" t="s">
        <v>44</v>
      </c>
      <c r="G30" s="91" t="s">
        <v>44</v>
      </c>
      <c r="H30" s="91" t="s">
        <v>44</v>
      </c>
      <c r="I30" s="91">
        <v>44</v>
      </c>
      <c r="J30" s="91"/>
      <c r="K30">
        <f t="shared" si="0"/>
        <v>94</v>
      </c>
    </row>
    <row r="31" spans="1:11" ht="16" x14ac:dyDescent="0.2">
      <c r="A31" s="91">
        <v>1019</v>
      </c>
      <c r="B31" s="92" t="s">
        <v>1321</v>
      </c>
      <c r="C31" s="91" t="s">
        <v>1322</v>
      </c>
      <c r="D31" s="93">
        <v>7.4884259259259262E-2</v>
      </c>
      <c r="E31" s="93">
        <v>7.4305555555555555E-2</v>
      </c>
      <c r="F31" s="91" t="s">
        <v>1305</v>
      </c>
      <c r="G31" s="93">
        <v>5.5625000000000001E-2</v>
      </c>
      <c r="H31" s="91">
        <v>74</v>
      </c>
      <c r="I31" s="91">
        <v>28</v>
      </c>
      <c r="J31" s="91"/>
      <c r="K31">
        <f t="shared" si="0"/>
        <v>78</v>
      </c>
    </row>
    <row r="32" spans="1:11" ht="16" x14ac:dyDescent="0.2">
      <c r="A32" s="91">
        <v>1031</v>
      </c>
      <c r="B32" s="92" t="s">
        <v>1323</v>
      </c>
      <c r="C32" s="91" t="s">
        <v>1068</v>
      </c>
      <c r="D32" s="93">
        <v>7.5092592592592586E-2</v>
      </c>
      <c r="E32" s="93">
        <v>7.2835648148148149E-2</v>
      </c>
      <c r="F32" s="91" t="s">
        <v>1287</v>
      </c>
      <c r="G32" s="93">
        <v>6.2766203703703713E-2</v>
      </c>
      <c r="H32" s="91">
        <v>66</v>
      </c>
      <c r="I32" s="91">
        <v>29</v>
      </c>
      <c r="J32" s="91"/>
      <c r="K32">
        <f t="shared" si="0"/>
        <v>79</v>
      </c>
    </row>
    <row r="33" spans="1:11" ht="16" x14ac:dyDescent="0.2">
      <c r="A33" s="91">
        <v>1061</v>
      </c>
      <c r="B33" s="92" t="s">
        <v>890</v>
      </c>
      <c r="C33" s="91" t="s">
        <v>656</v>
      </c>
      <c r="D33" s="93">
        <v>7.5555555555555556E-2</v>
      </c>
      <c r="E33" s="93">
        <v>7.407407407407407E-2</v>
      </c>
      <c r="F33" s="91" t="s">
        <v>44</v>
      </c>
      <c r="G33" s="91" t="s">
        <v>44</v>
      </c>
      <c r="H33" s="91" t="s">
        <v>44</v>
      </c>
      <c r="I33" s="91">
        <v>42</v>
      </c>
      <c r="J33" s="91"/>
      <c r="K33">
        <f t="shared" si="0"/>
        <v>92</v>
      </c>
    </row>
    <row r="34" spans="1:11" ht="16" x14ac:dyDescent="0.2">
      <c r="A34" s="91">
        <v>1085</v>
      </c>
      <c r="B34" s="92" t="s">
        <v>1324</v>
      </c>
      <c r="C34" s="91" t="s">
        <v>1222</v>
      </c>
      <c r="D34" s="93">
        <v>7.5902777777777777E-2</v>
      </c>
      <c r="E34" s="93">
        <v>7.2939814814814818E-2</v>
      </c>
      <c r="F34" s="91" t="s">
        <v>44</v>
      </c>
      <c r="G34" s="91" t="s">
        <v>44</v>
      </c>
      <c r="H34" s="91" t="s">
        <v>44</v>
      </c>
      <c r="I34" s="91">
        <v>43</v>
      </c>
      <c r="J34" s="91"/>
      <c r="K34">
        <f t="shared" si="0"/>
        <v>93</v>
      </c>
    </row>
    <row r="35" spans="1:11" ht="16" x14ac:dyDescent="0.2">
      <c r="A35" s="91">
        <v>1090</v>
      </c>
      <c r="B35" s="92" t="s">
        <v>1325</v>
      </c>
      <c r="C35" s="91" t="s">
        <v>656</v>
      </c>
      <c r="D35" s="93">
        <v>7.5960648148148138E-2</v>
      </c>
      <c r="E35" s="93">
        <v>7.4548611111111107E-2</v>
      </c>
      <c r="F35" s="91" t="s">
        <v>1287</v>
      </c>
      <c r="G35" s="93">
        <v>7.4548611111111107E-2</v>
      </c>
      <c r="H35" s="91">
        <v>61</v>
      </c>
      <c r="I35" s="91">
        <v>40</v>
      </c>
      <c r="J35" s="91"/>
      <c r="K35">
        <f t="shared" si="0"/>
        <v>90</v>
      </c>
    </row>
    <row r="36" spans="1:11" ht="16" x14ac:dyDescent="0.2">
      <c r="A36" s="91">
        <v>1108</v>
      </c>
      <c r="B36" s="92" t="s">
        <v>898</v>
      </c>
      <c r="C36" s="91" t="s">
        <v>1070</v>
      </c>
      <c r="D36" s="93">
        <v>7.633101851851852E-2</v>
      </c>
      <c r="E36" s="93">
        <v>7.4340277777777783E-2</v>
      </c>
      <c r="F36" s="91" t="s">
        <v>1296</v>
      </c>
      <c r="G36" s="93">
        <v>6.8680555555555564E-2</v>
      </c>
      <c r="H36" s="91">
        <v>67</v>
      </c>
      <c r="I36" s="91">
        <v>41</v>
      </c>
      <c r="J36" s="91"/>
      <c r="K36">
        <f t="shared" si="0"/>
        <v>91</v>
      </c>
    </row>
    <row r="37" spans="1:11" ht="16" x14ac:dyDescent="0.2">
      <c r="A37" s="91">
        <v>1138</v>
      </c>
      <c r="B37" s="92" t="s">
        <v>1326</v>
      </c>
      <c r="C37" s="91" t="s">
        <v>870</v>
      </c>
      <c r="D37" s="93">
        <v>7.6666666666666661E-2</v>
      </c>
      <c r="E37" s="93">
        <v>7.542824074074074E-2</v>
      </c>
      <c r="F37" s="91" t="s">
        <v>44</v>
      </c>
      <c r="G37" s="91" t="s">
        <v>44</v>
      </c>
      <c r="H37" s="91" t="s">
        <v>44</v>
      </c>
      <c r="I37" s="91">
        <v>26</v>
      </c>
      <c r="J37" s="91"/>
      <c r="K37">
        <f t="shared" si="0"/>
        <v>76</v>
      </c>
    </row>
    <row r="38" spans="1:11" ht="16" x14ac:dyDescent="0.2">
      <c r="A38" s="91">
        <v>1148</v>
      </c>
      <c r="B38" s="92" t="s">
        <v>1109</v>
      </c>
      <c r="C38" s="91" t="s">
        <v>870</v>
      </c>
      <c r="D38" s="93">
        <v>7.6828703703703705E-2</v>
      </c>
      <c r="E38" s="93">
        <v>7.4629629629629629E-2</v>
      </c>
      <c r="F38" s="91" t="s">
        <v>44</v>
      </c>
      <c r="G38" s="91" t="s">
        <v>44</v>
      </c>
      <c r="H38" s="91" t="s">
        <v>44</v>
      </c>
      <c r="I38" s="91" t="s">
        <v>44</v>
      </c>
      <c r="J38" s="91" t="s">
        <v>1327</v>
      </c>
      <c r="K38" t="e">
        <f t="shared" si="0"/>
        <v>#VALUE!</v>
      </c>
    </row>
    <row r="39" spans="1:11" ht="16" x14ac:dyDescent="0.2">
      <c r="A39" s="91">
        <v>1185</v>
      </c>
      <c r="B39" s="92" t="s">
        <v>1328</v>
      </c>
      <c r="C39" s="91" t="s">
        <v>870</v>
      </c>
      <c r="D39" s="93">
        <v>7.7268518518518514E-2</v>
      </c>
      <c r="E39" s="93">
        <v>7.5532407407407409E-2</v>
      </c>
      <c r="F39" s="91" t="s">
        <v>44</v>
      </c>
      <c r="G39" s="91" t="s">
        <v>44</v>
      </c>
      <c r="H39" s="91" t="s">
        <v>44</v>
      </c>
      <c r="I39" s="91">
        <v>25</v>
      </c>
      <c r="J39" s="91"/>
      <c r="K39">
        <f t="shared" si="0"/>
        <v>75</v>
      </c>
    </row>
    <row r="40" spans="1:11" ht="16" x14ac:dyDescent="0.2">
      <c r="A40" s="91">
        <v>1194</v>
      </c>
      <c r="B40" s="92" t="s">
        <v>1076</v>
      </c>
      <c r="C40" s="91" t="s">
        <v>870</v>
      </c>
      <c r="D40" s="93">
        <v>7.7361111111111117E-2</v>
      </c>
      <c r="E40" s="93">
        <v>7.5300925925925924E-2</v>
      </c>
      <c r="F40" s="91" t="s">
        <v>44</v>
      </c>
      <c r="G40" s="91" t="s">
        <v>44</v>
      </c>
      <c r="H40" s="91" t="s">
        <v>44</v>
      </c>
      <c r="I40" s="91">
        <v>27</v>
      </c>
      <c r="J40" s="91"/>
      <c r="K40">
        <f t="shared" si="0"/>
        <v>77</v>
      </c>
    </row>
    <row r="41" spans="1:11" ht="16" x14ac:dyDescent="0.2">
      <c r="A41" s="91">
        <v>1362</v>
      </c>
      <c r="B41" s="92" t="s">
        <v>665</v>
      </c>
      <c r="C41" s="91" t="s">
        <v>1227</v>
      </c>
      <c r="D41" s="93">
        <v>8.0069444444444443E-2</v>
      </c>
      <c r="E41" s="93">
        <v>7.8217592592592589E-2</v>
      </c>
      <c r="F41" s="91" t="s">
        <v>44</v>
      </c>
      <c r="G41" s="91" t="s">
        <v>44</v>
      </c>
      <c r="H41" s="91" t="s">
        <v>44</v>
      </c>
      <c r="I41" s="91" t="s">
        <v>44</v>
      </c>
      <c r="J41" s="91" t="s">
        <v>1327</v>
      </c>
      <c r="K41" t="e">
        <f t="shared" si="0"/>
        <v>#VALUE!</v>
      </c>
    </row>
    <row r="42" spans="1:11" ht="16" x14ac:dyDescent="0.2">
      <c r="A42" s="91">
        <v>1422</v>
      </c>
      <c r="B42" s="92" t="s">
        <v>1218</v>
      </c>
      <c r="C42" s="91" t="s">
        <v>1222</v>
      </c>
      <c r="D42" s="93">
        <v>8.099537037037037E-2</v>
      </c>
      <c r="E42" s="93">
        <v>7.8738425925925934E-2</v>
      </c>
      <c r="F42" s="91" t="s">
        <v>44</v>
      </c>
      <c r="G42" s="91" t="s">
        <v>44</v>
      </c>
      <c r="H42" s="91" t="s">
        <v>44</v>
      </c>
      <c r="I42" s="91">
        <v>37</v>
      </c>
      <c r="J42" s="91"/>
      <c r="K42">
        <f t="shared" si="0"/>
        <v>87</v>
      </c>
    </row>
    <row r="43" spans="1:11" ht="16" x14ac:dyDescent="0.2">
      <c r="A43" s="91">
        <v>1423</v>
      </c>
      <c r="B43" s="92" t="s">
        <v>1131</v>
      </c>
      <c r="C43" s="91" t="s">
        <v>870</v>
      </c>
      <c r="D43" s="93">
        <v>8.1006944444444437E-2</v>
      </c>
      <c r="E43" s="93">
        <v>7.8738425925925934E-2</v>
      </c>
      <c r="F43" s="91" t="s">
        <v>44</v>
      </c>
      <c r="G43" s="91" t="s">
        <v>44</v>
      </c>
      <c r="H43" s="91" t="s">
        <v>44</v>
      </c>
      <c r="I43" s="91">
        <v>23</v>
      </c>
      <c r="J43" s="91"/>
      <c r="K43">
        <f t="shared" si="0"/>
        <v>73</v>
      </c>
    </row>
    <row r="44" spans="1:11" ht="16" x14ac:dyDescent="0.2">
      <c r="A44" s="91">
        <v>1424</v>
      </c>
      <c r="B44" s="92" t="s">
        <v>856</v>
      </c>
      <c r="C44" s="91" t="s">
        <v>870</v>
      </c>
      <c r="D44" s="93">
        <v>8.1006944444444437E-2</v>
      </c>
      <c r="E44" s="93">
        <v>7.7870370370370368E-2</v>
      </c>
      <c r="F44" s="91" t="s">
        <v>44</v>
      </c>
      <c r="G44" s="91" t="s">
        <v>44</v>
      </c>
      <c r="H44" s="91" t="s">
        <v>44</v>
      </c>
      <c r="I44" s="91">
        <v>24</v>
      </c>
      <c r="J44" s="91"/>
      <c r="K44">
        <f t="shared" si="0"/>
        <v>74</v>
      </c>
    </row>
    <row r="45" spans="1:11" ht="16" x14ac:dyDescent="0.2">
      <c r="A45" s="91">
        <v>1427</v>
      </c>
      <c r="B45" s="92" t="s">
        <v>644</v>
      </c>
      <c r="C45" s="91" t="s">
        <v>1219</v>
      </c>
      <c r="D45" s="93">
        <v>8.1030092592592584E-2</v>
      </c>
      <c r="E45" s="93">
        <v>7.7905092592592595E-2</v>
      </c>
      <c r="F45" s="91" t="s">
        <v>1296</v>
      </c>
      <c r="G45" s="93">
        <v>6.8599537037037042E-2</v>
      </c>
      <c r="H45" s="91">
        <v>67</v>
      </c>
      <c r="I45" s="91">
        <v>39</v>
      </c>
      <c r="J45" s="91"/>
      <c r="K45">
        <f t="shared" si="0"/>
        <v>89</v>
      </c>
    </row>
    <row r="46" spans="1:11" ht="16" x14ac:dyDescent="0.2">
      <c r="A46" s="91">
        <v>1459</v>
      </c>
      <c r="B46" s="92" t="s">
        <v>48</v>
      </c>
      <c r="C46" s="91" t="s">
        <v>1068</v>
      </c>
      <c r="D46" s="93">
        <v>8.143518518518518E-2</v>
      </c>
      <c r="E46" s="93">
        <v>7.9178240740740743E-2</v>
      </c>
      <c r="F46" s="91" t="s">
        <v>1298</v>
      </c>
      <c r="G46" s="93">
        <v>6.8831018518518514E-2</v>
      </c>
      <c r="H46" s="91">
        <v>60</v>
      </c>
      <c r="I46" s="91">
        <v>22</v>
      </c>
      <c r="J46" s="91"/>
      <c r="K46">
        <f t="shared" si="0"/>
        <v>72</v>
      </c>
    </row>
    <row r="47" spans="1:11" ht="16" x14ac:dyDescent="0.2">
      <c r="A47" s="91">
        <v>1466</v>
      </c>
      <c r="B47" s="92" t="s">
        <v>1329</v>
      </c>
      <c r="C47" s="91" t="s">
        <v>1315</v>
      </c>
      <c r="D47" s="93">
        <v>8.1550925925925929E-2</v>
      </c>
      <c r="E47" s="93">
        <v>7.9351851851851854E-2</v>
      </c>
      <c r="F47" s="91" t="s">
        <v>44</v>
      </c>
      <c r="G47" s="91" t="s">
        <v>44</v>
      </c>
      <c r="H47" s="91" t="s">
        <v>44</v>
      </c>
      <c r="I47" s="91">
        <v>21</v>
      </c>
      <c r="J47" s="91"/>
      <c r="K47">
        <f t="shared" si="0"/>
        <v>71</v>
      </c>
    </row>
    <row r="48" spans="1:11" ht="16" x14ac:dyDescent="0.2">
      <c r="A48" s="91">
        <v>1473</v>
      </c>
      <c r="B48" s="92" t="s">
        <v>1101</v>
      </c>
      <c r="C48" s="91" t="s">
        <v>656</v>
      </c>
      <c r="D48" s="93">
        <v>8.1585648148148157E-2</v>
      </c>
      <c r="E48" s="93">
        <v>7.8252314814814816E-2</v>
      </c>
      <c r="F48" s="91" t="s">
        <v>44</v>
      </c>
      <c r="G48" s="91" t="s">
        <v>44</v>
      </c>
      <c r="H48" s="91" t="s">
        <v>44</v>
      </c>
      <c r="I48" s="91">
        <v>38</v>
      </c>
      <c r="J48" s="91"/>
      <c r="K48">
        <f t="shared" si="0"/>
        <v>88</v>
      </c>
    </row>
    <row r="49" spans="1:11" ht="16" x14ac:dyDescent="0.2">
      <c r="A49" s="91">
        <v>1475</v>
      </c>
      <c r="B49" s="92" t="s">
        <v>1059</v>
      </c>
      <c r="C49" s="91" t="s">
        <v>1227</v>
      </c>
      <c r="D49" s="93">
        <v>8.160879629629629E-2</v>
      </c>
      <c r="E49" s="93">
        <v>7.9340277777777787E-2</v>
      </c>
      <c r="F49" s="91" t="s">
        <v>44</v>
      </c>
      <c r="G49" s="91" t="s">
        <v>44</v>
      </c>
      <c r="H49" s="91" t="s">
        <v>44</v>
      </c>
      <c r="I49" s="91">
        <v>36</v>
      </c>
      <c r="J49" s="91"/>
      <c r="K49">
        <f t="shared" si="0"/>
        <v>86</v>
      </c>
    </row>
    <row r="50" spans="1:11" ht="16" x14ac:dyDescent="0.2">
      <c r="A50" s="91">
        <v>1540</v>
      </c>
      <c r="B50" s="92" t="s">
        <v>1330</v>
      </c>
      <c r="C50" s="91" t="s">
        <v>1227</v>
      </c>
      <c r="D50" s="93">
        <v>8.2442129629629629E-2</v>
      </c>
      <c r="E50" s="93">
        <v>8.009259259259259E-2</v>
      </c>
      <c r="F50" s="91" t="s">
        <v>1305</v>
      </c>
      <c r="G50" s="93">
        <v>6.0925925925925932E-2</v>
      </c>
      <c r="H50" s="91">
        <v>75</v>
      </c>
      <c r="I50" s="91" t="s">
        <v>44</v>
      </c>
      <c r="J50" s="91" t="s">
        <v>1327</v>
      </c>
      <c r="K50" t="e">
        <f t="shared" si="0"/>
        <v>#VALUE!</v>
      </c>
    </row>
    <row r="51" spans="1:11" ht="16" x14ac:dyDescent="0.2">
      <c r="A51" s="91">
        <v>1553</v>
      </c>
      <c r="B51" s="92" t="s">
        <v>43</v>
      </c>
      <c r="C51" s="91" t="s">
        <v>1067</v>
      </c>
      <c r="D51" s="93">
        <v>8.2777777777777783E-2</v>
      </c>
      <c r="E51" s="93">
        <v>8.0196759259259259E-2</v>
      </c>
      <c r="F51" s="91" t="s">
        <v>1285</v>
      </c>
      <c r="G51" s="93">
        <v>7.4560185185185188E-2</v>
      </c>
      <c r="H51" s="91">
        <v>55</v>
      </c>
      <c r="I51" s="91">
        <v>19</v>
      </c>
      <c r="J51" s="91"/>
      <c r="K51">
        <f t="shared" si="0"/>
        <v>69</v>
      </c>
    </row>
    <row r="52" spans="1:11" ht="16" x14ac:dyDescent="0.2">
      <c r="A52" s="91">
        <v>1579</v>
      </c>
      <c r="B52" s="92" t="s">
        <v>1112</v>
      </c>
      <c r="C52" s="91" t="s">
        <v>870</v>
      </c>
      <c r="D52" s="93">
        <v>8.3078703703703696E-2</v>
      </c>
      <c r="E52" s="93">
        <v>8.0115740740740737E-2</v>
      </c>
      <c r="F52" s="91" t="s">
        <v>44</v>
      </c>
      <c r="G52" s="91" t="s">
        <v>44</v>
      </c>
      <c r="H52" s="91" t="s">
        <v>44</v>
      </c>
      <c r="I52" s="91">
        <v>20</v>
      </c>
      <c r="J52" s="91"/>
      <c r="K52">
        <f t="shared" si="0"/>
        <v>70</v>
      </c>
    </row>
    <row r="53" spans="1:11" ht="16" x14ac:dyDescent="0.2">
      <c r="A53" s="91">
        <v>1584</v>
      </c>
      <c r="B53" s="92" t="s">
        <v>1331</v>
      </c>
      <c r="C53" s="91" t="s">
        <v>1222</v>
      </c>
      <c r="D53" s="93">
        <v>8.3148148148148152E-2</v>
      </c>
      <c r="E53" s="93">
        <v>7.9652777777777781E-2</v>
      </c>
      <c r="F53" s="91" t="s">
        <v>44</v>
      </c>
      <c r="G53" s="91" t="s">
        <v>44</v>
      </c>
      <c r="H53" s="91" t="s">
        <v>44</v>
      </c>
      <c r="I53" s="91">
        <v>35</v>
      </c>
      <c r="J53" s="91"/>
      <c r="K53">
        <f t="shared" si="0"/>
        <v>85</v>
      </c>
    </row>
    <row r="54" spans="1:11" ht="16" x14ac:dyDescent="0.2">
      <c r="A54" s="91">
        <v>1598</v>
      </c>
      <c r="B54" s="92" t="s">
        <v>1264</v>
      </c>
      <c r="C54" s="91" t="s">
        <v>1222</v>
      </c>
      <c r="D54" s="93">
        <v>8.3391203703703717E-2</v>
      </c>
      <c r="E54" s="93">
        <v>8.0266203703703701E-2</v>
      </c>
      <c r="F54" s="91" t="s">
        <v>1287</v>
      </c>
      <c r="G54" s="93">
        <v>7.6979166666666668E-2</v>
      </c>
      <c r="H54" s="91">
        <v>59</v>
      </c>
      <c r="I54" s="91">
        <v>34</v>
      </c>
      <c r="J54" s="91"/>
      <c r="K54">
        <f t="shared" si="0"/>
        <v>84</v>
      </c>
    </row>
    <row r="55" spans="1:11" ht="16" x14ac:dyDescent="0.2">
      <c r="A55" s="91">
        <v>1619</v>
      </c>
      <c r="B55" s="92" t="s">
        <v>1332</v>
      </c>
      <c r="C55" s="91" t="s">
        <v>1219</v>
      </c>
      <c r="D55" s="93">
        <v>8.368055555555555E-2</v>
      </c>
      <c r="E55" s="93">
        <v>8.0717592592592591E-2</v>
      </c>
      <c r="F55" s="91" t="s">
        <v>44</v>
      </c>
      <c r="G55" s="91" t="s">
        <v>44</v>
      </c>
      <c r="H55" s="91" t="s">
        <v>44</v>
      </c>
      <c r="I55" s="91">
        <v>33</v>
      </c>
      <c r="J55" s="91"/>
      <c r="K55">
        <f t="shared" si="0"/>
        <v>83</v>
      </c>
    </row>
    <row r="56" spans="1:11" ht="16" x14ac:dyDescent="0.2">
      <c r="A56" s="91">
        <v>1629</v>
      </c>
      <c r="B56" s="92" t="s">
        <v>1113</v>
      </c>
      <c r="C56" s="91" t="s">
        <v>656</v>
      </c>
      <c r="D56" s="93">
        <v>8.3831018518518527E-2</v>
      </c>
      <c r="E56" s="93">
        <v>8.1562499999999996E-2</v>
      </c>
      <c r="F56" s="91" t="s">
        <v>44</v>
      </c>
      <c r="G56" s="91" t="s">
        <v>44</v>
      </c>
      <c r="H56" s="91" t="s">
        <v>44</v>
      </c>
      <c r="I56" s="91">
        <v>31</v>
      </c>
      <c r="J56" s="91"/>
      <c r="K56">
        <f t="shared" si="0"/>
        <v>81</v>
      </c>
    </row>
    <row r="57" spans="1:11" ht="16" x14ac:dyDescent="0.2">
      <c r="A57" s="91">
        <v>1648</v>
      </c>
      <c r="B57" s="92" t="s">
        <v>1042</v>
      </c>
      <c r="C57" s="91" t="s">
        <v>870</v>
      </c>
      <c r="D57" s="93">
        <v>8.4178240740740748E-2</v>
      </c>
      <c r="E57" s="93">
        <v>8.1817129629629629E-2</v>
      </c>
      <c r="F57" s="91" t="s">
        <v>1304</v>
      </c>
      <c r="G57" s="93">
        <v>7.9768518518518516E-2</v>
      </c>
      <c r="H57" s="91">
        <v>52</v>
      </c>
      <c r="I57" s="91">
        <v>18</v>
      </c>
      <c r="J57" s="91"/>
      <c r="K57">
        <f t="shared" si="0"/>
        <v>68</v>
      </c>
    </row>
    <row r="58" spans="1:11" ht="16" x14ac:dyDescent="0.2">
      <c r="A58" s="91">
        <v>1649</v>
      </c>
      <c r="B58" s="92" t="s">
        <v>1333</v>
      </c>
      <c r="C58" s="91" t="s">
        <v>1222</v>
      </c>
      <c r="D58" s="93">
        <v>8.4201388888888895E-2</v>
      </c>
      <c r="E58" s="93">
        <v>8.1226851851851856E-2</v>
      </c>
      <c r="F58" s="91" t="s">
        <v>44</v>
      </c>
      <c r="G58" s="91" t="s">
        <v>44</v>
      </c>
      <c r="H58" s="91" t="s">
        <v>44</v>
      </c>
      <c r="I58" s="91">
        <v>32</v>
      </c>
      <c r="J58" s="91"/>
      <c r="K58">
        <f t="shared" si="0"/>
        <v>82</v>
      </c>
    </row>
    <row r="59" spans="1:11" ht="16" x14ac:dyDescent="0.2">
      <c r="A59" s="91">
        <v>1652</v>
      </c>
      <c r="B59" s="92" t="s">
        <v>1136</v>
      </c>
      <c r="C59" s="91" t="s">
        <v>1067</v>
      </c>
      <c r="D59" s="93">
        <v>8.4212962962962976E-2</v>
      </c>
      <c r="E59" s="93">
        <v>8.1944444444444445E-2</v>
      </c>
      <c r="F59" s="91" t="s">
        <v>44</v>
      </c>
      <c r="G59" s="91" t="s">
        <v>44</v>
      </c>
      <c r="H59" s="91" t="s">
        <v>44</v>
      </c>
      <c r="I59" s="91">
        <v>17</v>
      </c>
      <c r="J59" s="91"/>
      <c r="K59">
        <f t="shared" si="0"/>
        <v>67</v>
      </c>
    </row>
    <row r="60" spans="1:11" ht="16" x14ac:dyDescent="0.2">
      <c r="A60" s="91">
        <v>1674</v>
      </c>
      <c r="B60" s="92" t="s">
        <v>1334</v>
      </c>
      <c r="C60" s="91" t="s">
        <v>1073</v>
      </c>
      <c r="D60" s="93">
        <v>8.446759259259258E-2</v>
      </c>
      <c r="E60" s="93">
        <v>8.2187500000000011E-2</v>
      </c>
      <c r="F60" s="91" t="s">
        <v>44</v>
      </c>
      <c r="G60" s="91" t="s">
        <v>44</v>
      </c>
      <c r="H60" s="91" t="s">
        <v>44</v>
      </c>
      <c r="I60" s="91">
        <v>29</v>
      </c>
      <c r="J60" s="91"/>
      <c r="K60">
        <f t="shared" si="0"/>
        <v>79</v>
      </c>
    </row>
    <row r="61" spans="1:11" ht="16" x14ac:dyDescent="0.2">
      <c r="A61" s="91">
        <v>1694</v>
      </c>
      <c r="B61" s="92" t="s">
        <v>1335</v>
      </c>
      <c r="C61" s="91" t="s">
        <v>656</v>
      </c>
      <c r="D61" s="93">
        <v>8.4733796296296293E-2</v>
      </c>
      <c r="E61" s="93">
        <v>8.2511574074074071E-2</v>
      </c>
      <c r="F61" s="91" t="s">
        <v>44</v>
      </c>
      <c r="G61" s="91" t="s">
        <v>44</v>
      </c>
      <c r="H61" s="91" t="s">
        <v>44</v>
      </c>
      <c r="I61" s="91" t="s">
        <v>44</v>
      </c>
      <c r="J61" s="91" t="s">
        <v>1327</v>
      </c>
      <c r="K61" t="e">
        <f t="shared" si="0"/>
        <v>#VALUE!</v>
      </c>
    </row>
    <row r="62" spans="1:11" ht="16" x14ac:dyDescent="0.2">
      <c r="A62" s="91">
        <v>1699</v>
      </c>
      <c r="B62" s="92" t="s">
        <v>638</v>
      </c>
      <c r="C62" s="91" t="s">
        <v>1070</v>
      </c>
      <c r="D62" s="93">
        <v>8.4780092592592601E-2</v>
      </c>
      <c r="E62" s="93">
        <v>8.1655092592592585E-2</v>
      </c>
      <c r="F62" s="91" t="s">
        <v>1287</v>
      </c>
      <c r="G62" s="93">
        <v>7.767361111111111E-2</v>
      </c>
      <c r="H62" s="91">
        <v>59</v>
      </c>
      <c r="I62" s="91">
        <v>30</v>
      </c>
      <c r="J62" s="91"/>
      <c r="K62">
        <f t="shared" si="0"/>
        <v>80</v>
      </c>
    </row>
    <row r="63" spans="1:11" ht="16" x14ac:dyDescent="0.2">
      <c r="A63" s="91">
        <v>1700</v>
      </c>
      <c r="B63" s="92" t="s">
        <v>1248</v>
      </c>
      <c r="C63" s="91" t="s">
        <v>1315</v>
      </c>
      <c r="D63" s="93">
        <v>8.4803240740740748E-2</v>
      </c>
      <c r="E63" s="93">
        <v>8.2187500000000011E-2</v>
      </c>
      <c r="F63" s="91" t="s">
        <v>44</v>
      </c>
      <c r="G63" s="91" t="s">
        <v>44</v>
      </c>
      <c r="H63" s="91" t="s">
        <v>44</v>
      </c>
      <c r="I63" s="91">
        <v>16</v>
      </c>
      <c r="J63" s="91"/>
      <c r="K63">
        <f t="shared" si="0"/>
        <v>66</v>
      </c>
    </row>
    <row r="64" spans="1:11" ht="16" x14ac:dyDescent="0.2">
      <c r="A64" s="91">
        <v>1789</v>
      </c>
      <c r="B64" s="92" t="s">
        <v>1336</v>
      </c>
      <c r="C64" s="91" t="s">
        <v>656</v>
      </c>
      <c r="D64" s="93">
        <v>8.6550925925925934E-2</v>
      </c>
      <c r="E64" s="93">
        <v>8.369212962962963E-2</v>
      </c>
      <c r="F64" s="91" t="s">
        <v>44</v>
      </c>
      <c r="G64" s="91" t="s">
        <v>44</v>
      </c>
      <c r="H64" s="91" t="s">
        <v>44</v>
      </c>
      <c r="I64" s="91" t="s">
        <v>44</v>
      </c>
      <c r="J64" s="91" t="s">
        <v>1327</v>
      </c>
      <c r="K64" t="e">
        <f t="shared" si="0"/>
        <v>#VALUE!</v>
      </c>
    </row>
    <row r="65" spans="1:11" ht="16" x14ac:dyDescent="0.2">
      <c r="A65" s="91">
        <v>1791</v>
      </c>
      <c r="B65" s="92" t="s">
        <v>52</v>
      </c>
      <c r="C65" s="91" t="s">
        <v>1315</v>
      </c>
      <c r="D65" s="93">
        <v>8.6608796296296295E-2</v>
      </c>
      <c r="E65" s="93">
        <v>8.4537037037037036E-2</v>
      </c>
      <c r="F65" s="91" t="s">
        <v>1285</v>
      </c>
      <c r="G65" s="93">
        <v>7.5405092592592593E-2</v>
      </c>
      <c r="H65" s="91">
        <v>55</v>
      </c>
      <c r="I65" s="91">
        <v>15</v>
      </c>
      <c r="J65" s="91"/>
      <c r="K65">
        <f t="shared" si="0"/>
        <v>65</v>
      </c>
    </row>
    <row r="66" spans="1:11" ht="16" x14ac:dyDescent="0.2">
      <c r="A66" s="91">
        <v>1823</v>
      </c>
      <c r="B66" s="92" t="s">
        <v>639</v>
      </c>
      <c r="C66" s="91" t="s">
        <v>1104</v>
      </c>
      <c r="D66" s="93">
        <v>8.7314814814814803E-2</v>
      </c>
      <c r="E66" s="93">
        <v>8.4976851851851845E-2</v>
      </c>
      <c r="F66" s="91" t="s">
        <v>1306</v>
      </c>
      <c r="G66" s="93">
        <v>6.1631944444444448E-2</v>
      </c>
      <c r="H66" s="91">
        <v>67</v>
      </c>
      <c r="I66" s="91">
        <v>14</v>
      </c>
      <c r="J66" s="91"/>
      <c r="K66">
        <f t="shared" ref="K66:K99" si="1">+I66+50</f>
        <v>64</v>
      </c>
    </row>
    <row r="67" spans="1:11" ht="16" x14ac:dyDescent="0.2">
      <c r="A67" s="91">
        <v>1859</v>
      </c>
      <c r="B67" s="92" t="s">
        <v>981</v>
      </c>
      <c r="C67" s="91" t="s">
        <v>1103</v>
      </c>
      <c r="D67" s="93">
        <v>8.8368055555555547E-2</v>
      </c>
      <c r="E67" s="93">
        <v>8.6006944444444441E-2</v>
      </c>
      <c r="F67" s="91" t="s">
        <v>44</v>
      </c>
      <c r="G67" s="91" t="s">
        <v>44</v>
      </c>
      <c r="H67" s="91" t="s">
        <v>44</v>
      </c>
      <c r="I67" s="91">
        <v>12</v>
      </c>
      <c r="J67" s="91"/>
      <c r="K67">
        <f t="shared" si="1"/>
        <v>62</v>
      </c>
    </row>
    <row r="68" spans="1:11" ht="16" x14ac:dyDescent="0.2">
      <c r="A68" s="91">
        <v>1910</v>
      </c>
      <c r="B68" s="92" t="s">
        <v>642</v>
      </c>
      <c r="C68" s="91" t="s">
        <v>1068</v>
      </c>
      <c r="D68" s="93">
        <v>8.924768518518518E-2</v>
      </c>
      <c r="E68" s="93">
        <v>8.5381944444444455E-2</v>
      </c>
      <c r="F68" s="91" t="s">
        <v>1285</v>
      </c>
      <c r="G68" s="93">
        <v>7.2928240740740738E-2</v>
      </c>
      <c r="H68" s="91">
        <v>56</v>
      </c>
      <c r="I68" s="91">
        <v>13</v>
      </c>
      <c r="J68" s="91"/>
      <c r="K68">
        <f t="shared" si="1"/>
        <v>63</v>
      </c>
    </row>
    <row r="69" spans="1:11" ht="16" x14ac:dyDescent="0.2">
      <c r="A69" s="91">
        <v>1944</v>
      </c>
      <c r="B69" s="92" t="s">
        <v>1337</v>
      </c>
      <c r="C69" s="91" t="s">
        <v>1219</v>
      </c>
      <c r="D69" s="93">
        <v>8.9803240740740739E-2</v>
      </c>
      <c r="E69" s="93">
        <v>8.5833333333333331E-2</v>
      </c>
      <c r="F69" s="91" t="s">
        <v>1287</v>
      </c>
      <c r="G69" s="93">
        <v>7.5590277777777784E-2</v>
      </c>
      <c r="H69" s="91">
        <v>60</v>
      </c>
      <c r="I69" s="91">
        <v>28</v>
      </c>
      <c r="J69" s="91"/>
      <c r="K69">
        <f t="shared" si="1"/>
        <v>78</v>
      </c>
    </row>
    <row r="70" spans="1:11" ht="16" x14ac:dyDescent="0.2">
      <c r="A70" s="91">
        <v>2006</v>
      </c>
      <c r="B70" s="92" t="s">
        <v>652</v>
      </c>
      <c r="C70" s="91" t="s">
        <v>1227</v>
      </c>
      <c r="D70" s="93">
        <v>9.1631944444444446E-2</v>
      </c>
      <c r="E70" s="93">
        <v>8.7662037037037024E-2</v>
      </c>
      <c r="F70" s="91" t="s">
        <v>1306</v>
      </c>
      <c r="G70" s="93">
        <v>6.8599537037037042E-2</v>
      </c>
      <c r="H70" s="91">
        <v>67</v>
      </c>
      <c r="I70" s="91">
        <v>27</v>
      </c>
      <c r="J70" s="91"/>
      <c r="K70">
        <f t="shared" si="1"/>
        <v>77</v>
      </c>
    </row>
    <row r="71" spans="1:11" ht="16" x14ac:dyDescent="0.2">
      <c r="A71" s="91">
        <v>2012</v>
      </c>
      <c r="B71" s="92" t="s">
        <v>1069</v>
      </c>
      <c r="C71" s="91" t="s">
        <v>1219</v>
      </c>
      <c r="D71" s="93">
        <v>9.1840277777777771E-2</v>
      </c>
      <c r="E71" s="93">
        <v>8.8831018518518531E-2</v>
      </c>
      <c r="F71" s="91" t="s">
        <v>1298</v>
      </c>
      <c r="G71" s="93">
        <v>7.918981481481481E-2</v>
      </c>
      <c r="H71" s="91">
        <v>58</v>
      </c>
      <c r="I71" s="91">
        <v>26</v>
      </c>
      <c r="J71" s="91"/>
      <c r="K71">
        <f t="shared" si="1"/>
        <v>76</v>
      </c>
    </row>
    <row r="72" spans="1:11" ht="16" x14ac:dyDescent="0.2">
      <c r="A72" s="91">
        <v>2013</v>
      </c>
      <c r="B72" s="92" t="s">
        <v>640</v>
      </c>
      <c r="C72" s="91" t="s">
        <v>1068</v>
      </c>
      <c r="D72" s="93">
        <v>9.1851851851851851E-2</v>
      </c>
      <c r="E72" s="93">
        <v>8.7916666666666657E-2</v>
      </c>
      <c r="F72" s="91" t="s">
        <v>1285</v>
      </c>
      <c r="G72" s="93">
        <v>7.7094907407407418E-2</v>
      </c>
      <c r="H72" s="91">
        <v>53</v>
      </c>
      <c r="I72" s="91">
        <v>11</v>
      </c>
      <c r="J72" s="91"/>
      <c r="K72">
        <f t="shared" si="1"/>
        <v>61</v>
      </c>
    </row>
    <row r="73" spans="1:11" ht="16" x14ac:dyDescent="0.2">
      <c r="A73" s="91">
        <v>2022</v>
      </c>
      <c r="B73" s="92" t="s">
        <v>1338</v>
      </c>
      <c r="C73" s="91" t="s">
        <v>870</v>
      </c>
      <c r="D73" s="93">
        <v>9.2094907407407403E-2</v>
      </c>
      <c r="E73" s="93">
        <v>8.8125000000000009E-2</v>
      </c>
      <c r="F73" s="91" t="s">
        <v>44</v>
      </c>
      <c r="G73" s="91" t="s">
        <v>44</v>
      </c>
      <c r="H73" s="91" t="s">
        <v>44</v>
      </c>
      <c r="I73" s="91">
        <v>10</v>
      </c>
      <c r="J73" s="91"/>
      <c r="K73">
        <f t="shared" si="1"/>
        <v>60</v>
      </c>
    </row>
    <row r="74" spans="1:11" ht="16" x14ac:dyDescent="0.2">
      <c r="A74" s="91">
        <v>2075</v>
      </c>
      <c r="B74" s="92" t="s">
        <v>1228</v>
      </c>
      <c r="C74" s="91" t="s">
        <v>1222</v>
      </c>
      <c r="D74" s="93">
        <v>9.341435185185186E-2</v>
      </c>
      <c r="E74" s="93">
        <v>8.9444444444444438E-2</v>
      </c>
      <c r="F74" s="91" t="s">
        <v>44</v>
      </c>
      <c r="G74" s="91" t="s">
        <v>44</v>
      </c>
      <c r="H74" s="91" t="s">
        <v>44</v>
      </c>
      <c r="I74" s="91">
        <v>25</v>
      </c>
      <c r="J74" s="91"/>
      <c r="K74">
        <f t="shared" si="1"/>
        <v>75</v>
      </c>
    </row>
    <row r="75" spans="1:11" ht="16" x14ac:dyDescent="0.2">
      <c r="A75" s="91">
        <v>2081</v>
      </c>
      <c r="B75" s="92" t="s">
        <v>55</v>
      </c>
      <c r="C75" s="91" t="s">
        <v>1219</v>
      </c>
      <c r="D75" s="93">
        <v>9.3449074074074087E-2</v>
      </c>
      <c r="E75" s="93">
        <v>8.9479166666666665E-2</v>
      </c>
      <c r="F75" s="91" t="s">
        <v>1298</v>
      </c>
      <c r="G75" s="93">
        <v>7.8796296296296295E-2</v>
      </c>
      <c r="H75" s="91">
        <v>58</v>
      </c>
      <c r="I75" s="91">
        <v>24</v>
      </c>
      <c r="J75" s="91"/>
      <c r="K75">
        <f t="shared" si="1"/>
        <v>74</v>
      </c>
    </row>
    <row r="76" spans="1:11" ht="16" x14ac:dyDescent="0.2">
      <c r="A76" s="91">
        <v>2100</v>
      </c>
      <c r="B76" s="92" t="s">
        <v>974</v>
      </c>
      <c r="C76" s="91" t="s">
        <v>1103</v>
      </c>
      <c r="D76" s="93">
        <v>9.3958333333333324E-2</v>
      </c>
      <c r="E76" s="93">
        <v>9.1689814814814807E-2</v>
      </c>
      <c r="F76" s="91" t="s">
        <v>1290</v>
      </c>
      <c r="G76" s="93">
        <v>7.2094907407407413E-2</v>
      </c>
      <c r="H76" s="91">
        <v>57</v>
      </c>
      <c r="I76" s="91">
        <v>9</v>
      </c>
      <c r="J76" s="91"/>
      <c r="K76">
        <f t="shared" si="1"/>
        <v>59</v>
      </c>
    </row>
    <row r="77" spans="1:11" ht="16" x14ac:dyDescent="0.2">
      <c r="A77" s="91">
        <v>2128</v>
      </c>
      <c r="B77" s="92" t="s">
        <v>1339</v>
      </c>
      <c r="C77" s="91" t="s">
        <v>656</v>
      </c>
      <c r="D77" s="93">
        <v>9.4780092592592582E-2</v>
      </c>
      <c r="E77" s="93">
        <v>9.0844907407407416E-2</v>
      </c>
      <c r="F77" s="91" t="s">
        <v>44</v>
      </c>
      <c r="G77" s="91" t="s">
        <v>44</v>
      </c>
      <c r="H77" s="91" t="s">
        <v>44</v>
      </c>
      <c r="I77" s="91">
        <v>23</v>
      </c>
      <c r="J77" s="91"/>
      <c r="K77">
        <f t="shared" si="1"/>
        <v>73</v>
      </c>
    </row>
    <row r="78" spans="1:11" ht="16" x14ac:dyDescent="0.2">
      <c r="A78" s="91">
        <v>2190</v>
      </c>
      <c r="B78" s="92" t="s">
        <v>1252</v>
      </c>
      <c r="C78" s="91" t="s">
        <v>1340</v>
      </c>
      <c r="D78" s="93">
        <v>9.6585648148148143E-2</v>
      </c>
      <c r="E78" s="93">
        <v>9.3587962962962956E-2</v>
      </c>
      <c r="F78" s="91" t="s">
        <v>1307</v>
      </c>
      <c r="G78" s="93">
        <v>6.3032407407407412E-2</v>
      </c>
      <c r="H78" s="91">
        <v>73</v>
      </c>
      <c r="I78" s="91">
        <v>22</v>
      </c>
      <c r="J78" s="91"/>
      <c r="K78">
        <f t="shared" si="1"/>
        <v>72</v>
      </c>
    </row>
    <row r="79" spans="1:11" ht="16" x14ac:dyDescent="0.2">
      <c r="A79" s="91">
        <v>2230</v>
      </c>
      <c r="B79" s="92" t="s">
        <v>1146</v>
      </c>
      <c r="C79" s="91" t="s">
        <v>1222</v>
      </c>
      <c r="D79" s="93">
        <v>9.7766203703703702E-2</v>
      </c>
      <c r="E79" s="93">
        <v>9.3981481481481485E-2</v>
      </c>
      <c r="F79" s="91" t="s">
        <v>1285</v>
      </c>
      <c r="G79" s="93">
        <v>9.0127314814814827E-2</v>
      </c>
      <c r="H79" s="91">
        <v>51</v>
      </c>
      <c r="I79" s="91">
        <v>21</v>
      </c>
      <c r="J79" s="91"/>
      <c r="K79">
        <f t="shared" si="1"/>
        <v>71</v>
      </c>
    </row>
    <row r="80" spans="1:11" ht="16" x14ac:dyDescent="0.2">
      <c r="A80" s="91">
        <v>2231</v>
      </c>
      <c r="B80" s="92" t="s">
        <v>1277</v>
      </c>
      <c r="C80" s="91" t="s">
        <v>1070</v>
      </c>
      <c r="D80" s="93">
        <v>9.7777777777777783E-2</v>
      </c>
      <c r="E80" s="93">
        <v>9.4004629629629632E-2</v>
      </c>
      <c r="F80" s="91" t="s">
        <v>44</v>
      </c>
      <c r="G80" s="91" t="s">
        <v>44</v>
      </c>
      <c r="H80" s="91" t="s">
        <v>44</v>
      </c>
      <c r="I80" s="91">
        <v>20</v>
      </c>
      <c r="J80" s="91"/>
      <c r="K80">
        <f t="shared" si="1"/>
        <v>70</v>
      </c>
    </row>
    <row r="81" spans="1:11" ht="16" x14ac:dyDescent="0.2">
      <c r="A81" s="91">
        <v>2240</v>
      </c>
      <c r="B81" s="92" t="s">
        <v>643</v>
      </c>
      <c r="C81" s="91" t="s">
        <v>1070</v>
      </c>
      <c r="D81" s="93">
        <v>9.825231481481482E-2</v>
      </c>
      <c r="E81" s="93">
        <v>9.4328703703703706E-2</v>
      </c>
      <c r="F81" s="91" t="s">
        <v>1285</v>
      </c>
      <c r="G81" s="93">
        <v>8.7141203703703707E-2</v>
      </c>
      <c r="H81" s="91">
        <v>52</v>
      </c>
      <c r="I81" s="91">
        <v>19</v>
      </c>
      <c r="J81" s="91"/>
      <c r="K81">
        <f t="shared" si="1"/>
        <v>69</v>
      </c>
    </row>
    <row r="82" spans="1:11" ht="16" x14ac:dyDescent="0.2">
      <c r="A82" s="91">
        <v>2245</v>
      </c>
      <c r="B82" s="92" t="s">
        <v>1231</v>
      </c>
      <c r="C82" s="91" t="s">
        <v>1219</v>
      </c>
      <c r="D82" s="93">
        <v>9.8402777777777783E-2</v>
      </c>
      <c r="E82" s="93">
        <v>9.4456018518518522E-2</v>
      </c>
      <c r="F82" s="91" t="s">
        <v>44</v>
      </c>
      <c r="G82" s="91" t="s">
        <v>44</v>
      </c>
      <c r="H82" s="91" t="s">
        <v>44</v>
      </c>
      <c r="I82" s="91">
        <v>18</v>
      </c>
      <c r="J82" s="91"/>
      <c r="K82">
        <f t="shared" si="1"/>
        <v>68</v>
      </c>
    </row>
    <row r="83" spans="1:11" ht="16" x14ac:dyDescent="0.2">
      <c r="A83" s="91">
        <v>2286</v>
      </c>
      <c r="B83" s="92" t="s">
        <v>1341</v>
      </c>
      <c r="C83" s="91" t="s">
        <v>1070</v>
      </c>
      <c r="D83" s="93">
        <v>9.9780092592592587E-2</v>
      </c>
      <c r="E83" s="93">
        <v>9.600694444444445E-2</v>
      </c>
      <c r="F83" s="91" t="s">
        <v>44</v>
      </c>
      <c r="G83" s="91" t="s">
        <v>44</v>
      </c>
      <c r="H83" s="91" t="s">
        <v>44</v>
      </c>
      <c r="I83" s="91">
        <v>17</v>
      </c>
      <c r="J83" s="91"/>
      <c r="K83">
        <f t="shared" si="1"/>
        <v>67</v>
      </c>
    </row>
    <row r="84" spans="1:11" ht="16" x14ac:dyDescent="0.2">
      <c r="A84" s="91">
        <v>2298</v>
      </c>
      <c r="B84" s="92" t="s">
        <v>57</v>
      </c>
      <c r="C84" s="91" t="s">
        <v>1068</v>
      </c>
      <c r="D84" s="93">
        <v>0.10019675925925926</v>
      </c>
      <c r="E84" s="93">
        <v>9.6250000000000002E-2</v>
      </c>
      <c r="F84" s="91" t="s">
        <v>1304</v>
      </c>
      <c r="G84" s="93">
        <v>8.4398148148148153E-2</v>
      </c>
      <c r="H84" s="91">
        <v>49</v>
      </c>
      <c r="I84" s="91">
        <v>8</v>
      </c>
      <c r="J84" s="91"/>
      <c r="K84">
        <f t="shared" si="1"/>
        <v>58</v>
      </c>
    </row>
    <row r="85" spans="1:11" ht="16" x14ac:dyDescent="0.2">
      <c r="A85" s="91">
        <v>2369</v>
      </c>
      <c r="B85" s="92" t="s">
        <v>655</v>
      </c>
      <c r="C85" s="91" t="s">
        <v>1312</v>
      </c>
      <c r="D85" s="93">
        <v>0.10298611111111111</v>
      </c>
      <c r="E85" s="93">
        <v>0.10087962962962964</v>
      </c>
      <c r="F85" s="91" t="s">
        <v>1304</v>
      </c>
      <c r="G85" s="93">
        <v>8.3888888888888888E-2</v>
      </c>
      <c r="H85" s="91">
        <v>49</v>
      </c>
      <c r="I85" s="91">
        <v>7</v>
      </c>
      <c r="J85" s="91"/>
      <c r="K85">
        <f t="shared" si="1"/>
        <v>57</v>
      </c>
    </row>
    <row r="86" spans="1:11" ht="16" x14ac:dyDescent="0.2">
      <c r="A86" s="91">
        <v>2423</v>
      </c>
      <c r="B86" s="92" t="s">
        <v>58</v>
      </c>
      <c r="C86" s="91" t="s">
        <v>1342</v>
      </c>
      <c r="D86" s="93">
        <v>0.10560185185185185</v>
      </c>
      <c r="E86" s="93">
        <v>0.10351851851851852</v>
      </c>
      <c r="F86" s="91" t="s">
        <v>1308</v>
      </c>
      <c r="G86" s="93">
        <v>7.7615740740740735E-2</v>
      </c>
      <c r="H86" s="91">
        <v>59</v>
      </c>
      <c r="I86" s="91">
        <v>16</v>
      </c>
      <c r="J86" s="91"/>
      <c r="K86">
        <f t="shared" si="1"/>
        <v>66</v>
      </c>
    </row>
    <row r="87" spans="1:11" ht="16" x14ac:dyDescent="0.2">
      <c r="A87" s="91">
        <v>2428</v>
      </c>
      <c r="B87" s="92" t="s">
        <v>1123</v>
      </c>
      <c r="C87" s="91" t="s">
        <v>1104</v>
      </c>
      <c r="D87" s="93">
        <v>0.10599537037037036</v>
      </c>
      <c r="E87" s="93">
        <v>0.10104166666666665</v>
      </c>
      <c r="F87" s="91" t="s">
        <v>44</v>
      </c>
      <c r="G87" s="91" t="s">
        <v>44</v>
      </c>
      <c r="H87" s="91" t="s">
        <v>44</v>
      </c>
      <c r="I87" s="91" t="s">
        <v>44</v>
      </c>
      <c r="J87" s="91" t="s">
        <v>1327</v>
      </c>
      <c r="K87" t="e">
        <f t="shared" si="1"/>
        <v>#VALUE!</v>
      </c>
    </row>
    <row r="88" spans="1:11" ht="16" x14ac:dyDescent="0.2">
      <c r="A88" s="91">
        <v>2465</v>
      </c>
      <c r="B88" s="92" t="s">
        <v>1124</v>
      </c>
      <c r="C88" s="91" t="s">
        <v>1227</v>
      </c>
      <c r="D88" s="93">
        <v>0.10888888888888888</v>
      </c>
      <c r="E88" s="93">
        <v>0.1044212962962963</v>
      </c>
      <c r="F88" s="91" t="s">
        <v>1298</v>
      </c>
      <c r="G88" s="93">
        <v>7.9432870370370376E-2</v>
      </c>
      <c r="H88" s="91">
        <v>58</v>
      </c>
      <c r="I88" s="91">
        <v>15</v>
      </c>
      <c r="J88" s="91"/>
      <c r="K88">
        <f t="shared" si="1"/>
        <v>65</v>
      </c>
    </row>
    <row r="89" spans="1:11" ht="16" x14ac:dyDescent="0.2">
      <c r="A89" s="91">
        <v>2487</v>
      </c>
      <c r="B89" s="92" t="s">
        <v>60</v>
      </c>
      <c r="C89" s="91" t="s">
        <v>1073</v>
      </c>
      <c r="D89" s="93">
        <v>0.11002314814814813</v>
      </c>
      <c r="E89" s="93">
        <v>0.10531249999999999</v>
      </c>
      <c r="F89" s="91" t="s">
        <v>1285</v>
      </c>
      <c r="G89" s="93">
        <v>8.5856481481481492E-2</v>
      </c>
      <c r="H89" s="91">
        <v>53</v>
      </c>
      <c r="I89" s="91">
        <v>14</v>
      </c>
      <c r="J89" s="91"/>
      <c r="K89">
        <f t="shared" si="1"/>
        <v>64</v>
      </c>
    </row>
    <row r="90" spans="1:11" ht="16" x14ac:dyDescent="0.2">
      <c r="A90" s="91">
        <v>2489</v>
      </c>
      <c r="B90" s="92" t="s">
        <v>667</v>
      </c>
      <c r="C90" s="91" t="s">
        <v>1219</v>
      </c>
      <c r="D90" s="93">
        <v>0.11004629629629629</v>
      </c>
      <c r="E90" s="93">
        <v>0.10525462962962963</v>
      </c>
      <c r="F90" s="91" t="s">
        <v>1304</v>
      </c>
      <c r="G90" s="93">
        <v>9.4976851851851854E-2</v>
      </c>
      <c r="H90" s="91">
        <v>48</v>
      </c>
      <c r="I90" s="91" t="s">
        <v>44</v>
      </c>
      <c r="J90" s="91" t="s">
        <v>1327</v>
      </c>
      <c r="K90" t="e">
        <f t="shared" si="1"/>
        <v>#VALUE!</v>
      </c>
    </row>
    <row r="91" spans="1:11" ht="16" x14ac:dyDescent="0.2">
      <c r="A91" s="91">
        <v>2535</v>
      </c>
      <c r="B91" s="92" t="s">
        <v>658</v>
      </c>
      <c r="C91" s="91" t="s">
        <v>1068</v>
      </c>
      <c r="D91" s="93">
        <v>0.11472222222222223</v>
      </c>
      <c r="E91" s="93">
        <v>0.11077546296296296</v>
      </c>
      <c r="F91" s="91" t="s">
        <v>1304</v>
      </c>
      <c r="G91" s="93">
        <v>9.6296296296296283E-2</v>
      </c>
      <c r="H91" s="91">
        <v>43</v>
      </c>
      <c r="I91" s="91">
        <v>6</v>
      </c>
      <c r="J91" s="91"/>
      <c r="K91">
        <f t="shared" si="1"/>
        <v>56</v>
      </c>
    </row>
    <row r="92" spans="1:11" ht="16" x14ac:dyDescent="0.2">
      <c r="A92" s="91">
        <v>2536</v>
      </c>
      <c r="B92" s="92" t="s">
        <v>940</v>
      </c>
      <c r="C92" s="91" t="s">
        <v>1222</v>
      </c>
      <c r="D92" s="93">
        <v>0.11472222222222223</v>
      </c>
      <c r="E92" s="93">
        <v>0.11077546296296296</v>
      </c>
      <c r="F92" s="91" t="s">
        <v>44</v>
      </c>
      <c r="G92" s="91" t="s">
        <v>44</v>
      </c>
      <c r="H92" s="91" t="s">
        <v>44</v>
      </c>
      <c r="I92" s="91" t="s">
        <v>44</v>
      </c>
      <c r="J92" s="91" t="s">
        <v>1327</v>
      </c>
      <c r="K92" t="e">
        <f t="shared" si="1"/>
        <v>#VALUE!</v>
      </c>
    </row>
    <row r="93" spans="1:11" ht="16" x14ac:dyDescent="0.2">
      <c r="A93" s="91">
        <v>2538</v>
      </c>
      <c r="B93" s="92" t="s">
        <v>1343</v>
      </c>
      <c r="C93" s="91" t="s">
        <v>656</v>
      </c>
      <c r="D93" s="93">
        <v>0.11476851851851851</v>
      </c>
      <c r="E93" s="93">
        <v>0.11001157407407407</v>
      </c>
      <c r="F93" s="91" t="s">
        <v>44</v>
      </c>
      <c r="G93" s="91" t="s">
        <v>44</v>
      </c>
      <c r="H93" s="91" t="s">
        <v>44</v>
      </c>
      <c r="I93" s="91">
        <v>13</v>
      </c>
      <c r="J93" s="91"/>
      <c r="K93">
        <f t="shared" si="1"/>
        <v>63</v>
      </c>
    </row>
    <row r="94" spans="1:11" ht="16" x14ac:dyDescent="0.2">
      <c r="A94" s="91">
        <v>2547</v>
      </c>
      <c r="B94" s="92" t="s">
        <v>1060</v>
      </c>
      <c r="C94" s="91" t="s">
        <v>656</v>
      </c>
      <c r="D94" s="93">
        <v>0.11537037037037036</v>
      </c>
      <c r="E94" s="93">
        <v>0.11063657407407408</v>
      </c>
      <c r="F94" s="91" t="s">
        <v>44</v>
      </c>
      <c r="G94" s="91" t="s">
        <v>44</v>
      </c>
      <c r="H94" s="91" t="s">
        <v>44</v>
      </c>
      <c r="I94" s="91">
        <v>12</v>
      </c>
      <c r="J94" s="91"/>
      <c r="K94">
        <f t="shared" si="1"/>
        <v>62</v>
      </c>
    </row>
    <row r="95" spans="1:11" ht="16" x14ac:dyDescent="0.2">
      <c r="A95" s="91">
        <v>2551</v>
      </c>
      <c r="B95" s="92" t="s">
        <v>1153</v>
      </c>
      <c r="C95" s="91" t="s">
        <v>1222</v>
      </c>
      <c r="D95" s="93">
        <v>0.11578703703703704</v>
      </c>
      <c r="E95" s="93">
        <v>0.11105324074074074</v>
      </c>
      <c r="F95" s="91" t="s">
        <v>44</v>
      </c>
      <c r="G95" s="91" t="s">
        <v>44</v>
      </c>
      <c r="H95" s="91" t="s">
        <v>44</v>
      </c>
      <c r="I95" s="91">
        <v>11</v>
      </c>
      <c r="J95" s="91"/>
      <c r="K95">
        <f t="shared" si="1"/>
        <v>61</v>
      </c>
    </row>
    <row r="96" spans="1:11" ht="16" x14ac:dyDescent="0.2">
      <c r="A96" s="91">
        <v>2552</v>
      </c>
      <c r="B96" s="92" t="s">
        <v>1344</v>
      </c>
      <c r="C96" s="91" t="s">
        <v>1067</v>
      </c>
      <c r="D96" s="93">
        <v>0.11605324074074075</v>
      </c>
      <c r="E96" s="93">
        <v>0.11128472222222223</v>
      </c>
      <c r="F96" s="91" t="s">
        <v>44</v>
      </c>
      <c r="G96" s="91" t="s">
        <v>44</v>
      </c>
      <c r="H96" s="91" t="s">
        <v>44</v>
      </c>
      <c r="I96" s="91">
        <v>5</v>
      </c>
      <c r="J96" s="91"/>
      <c r="K96">
        <f t="shared" si="1"/>
        <v>55</v>
      </c>
    </row>
    <row r="97" spans="1:11" ht="16" x14ac:dyDescent="0.2">
      <c r="A97" s="91">
        <v>2553</v>
      </c>
      <c r="B97" s="92" t="s">
        <v>987</v>
      </c>
      <c r="C97" s="91" t="s">
        <v>1219</v>
      </c>
      <c r="D97" s="93">
        <v>0.11606481481481483</v>
      </c>
      <c r="E97" s="93">
        <v>0.11133101851851852</v>
      </c>
      <c r="F97" s="91" t="s">
        <v>44</v>
      </c>
      <c r="G97" s="91" t="s">
        <v>44</v>
      </c>
      <c r="H97" s="91" t="s">
        <v>44</v>
      </c>
      <c r="I97" s="91">
        <v>10</v>
      </c>
      <c r="J97" s="91"/>
      <c r="K97">
        <f t="shared" si="1"/>
        <v>60</v>
      </c>
    </row>
    <row r="98" spans="1:11" ht="16" x14ac:dyDescent="0.2">
      <c r="A98" s="91">
        <v>2564</v>
      </c>
      <c r="B98" s="92" t="s">
        <v>1345</v>
      </c>
      <c r="C98" s="91" t="s">
        <v>1073</v>
      </c>
      <c r="D98" s="93">
        <v>0.1170138888888889</v>
      </c>
      <c r="E98" s="93">
        <v>0.11230324074074073</v>
      </c>
      <c r="F98" s="91" t="s">
        <v>44</v>
      </c>
      <c r="G98" s="91" t="s">
        <v>44</v>
      </c>
      <c r="H98" s="91" t="s">
        <v>44</v>
      </c>
      <c r="I98" s="91">
        <v>9</v>
      </c>
      <c r="J98" s="91"/>
      <c r="K98">
        <f t="shared" si="1"/>
        <v>59</v>
      </c>
    </row>
    <row r="99" spans="1:11" ht="16" x14ac:dyDescent="0.2">
      <c r="A99" s="91">
        <v>2602</v>
      </c>
      <c r="B99" s="92" t="s">
        <v>988</v>
      </c>
      <c r="C99" s="91" t="s">
        <v>1219</v>
      </c>
      <c r="D99" s="93">
        <v>0.12454861111111111</v>
      </c>
      <c r="E99" s="93">
        <v>0.11981481481481482</v>
      </c>
      <c r="F99" s="91" t="s">
        <v>44</v>
      </c>
      <c r="G99" s="91" t="s">
        <v>44</v>
      </c>
      <c r="H99" s="91" t="s">
        <v>44</v>
      </c>
      <c r="I99" s="91">
        <v>8</v>
      </c>
      <c r="K99">
        <f t="shared" si="1"/>
        <v>58</v>
      </c>
    </row>
  </sheetData>
  <hyperlinks>
    <hyperlink ref="B3" r:id="rId1" display="http://forestrunners.org.uk/memberresults?memberno=1458" xr:uid="{64381878-83AE-F640-B4F7-0A54D69F5320}"/>
    <hyperlink ref="B4" r:id="rId2" display="http://forestrunners.org.uk/memberresults?memberno=1342" xr:uid="{80546560-D11F-6645-9BB9-78486076707B}"/>
    <hyperlink ref="B5" r:id="rId3" display="http://forestrunners.org.uk/memberresults?memberno=1406" xr:uid="{E360157C-B4F7-A34A-A007-9326125C713C}"/>
    <hyperlink ref="B6" r:id="rId4" display="http://forestrunners.org.uk/memberresults?memberno=1397" xr:uid="{D962DAF9-B2A4-A14E-933E-9B479583A0A5}"/>
    <hyperlink ref="B7" r:id="rId5" display="http://forestrunners.org.uk/memberresults?memberno=1050" xr:uid="{69760258-01BD-2C4F-AB5C-FCCDD97407F8}"/>
    <hyperlink ref="B8" r:id="rId6" display="http://forestrunners.org.uk/memberresults?memberno=1602" xr:uid="{A4729805-2363-1A44-963A-FA9A98813CCE}"/>
    <hyperlink ref="B9" r:id="rId7" display="http://forestrunners.org.uk/memberresults?memberno=225" xr:uid="{2818406E-5CFF-1644-88AA-2136DECBAB92}"/>
    <hyperlink ref="B10" r:id="rId8" display="http://forestrunners.org.uk/memberresults?memberno=5049" xr:uid="{8D19836C-6E49-2045-8D92-D8518593D107}"/>
    <hyperlink ref="B11" r:id="rId9" display="http://forestrunners.org.uk/memberresults?memberno=857" xr:uid="{77DB3874-D3F3-EE43-AFBF-8CBDC6E2E6DB}"/>
    <hyperlink ref="B12" r:id="rId10" display="http://forestrunners.org.uk/memberresults?memberno=983" xr:uid="{B8E4B467-CC8A-154B-B14E-5AFE503E4AE8}"/>
    <hyperlink ref="B13" r:id="rId11" display="http://forestrunners.org.uk/memberresults?memberno=5069" xr:uid="{015DECDC-1B48-8F41-A65F-7DD6E80ECDC0}"/>
    <hyperlink ref="B14" r:id="rId12" display="http://forestrunners.org.uk/memberresults?memberno=1424" xr:uid="{23BC0031-DC11-EC41-AC43-A464BB6FF4E0}"/>
    <hyperlink ref="B15" r:id="rId13" display="http://forestrunners.org.uk/memberresults?memberno=1488" xr:uid="{F193F2A4-EA7E-6C4F-B484-CB6120F8541A}"/>
    <hyperlink ref="B16" r:id="rId14" display="http://forestrunners.org.uk/memberresults?memberno=5014" xr:uid="{5D994BBB-893A-2446-BFE7-A47AEF4A6D7E}"/>
    <hyperlink ref="B17" r:id="rId15" display="http://forestrunners.org.uk/memberresults?memberno=5071" xr:uid="{33CEEB0A-D405-8F4D-80F5-CE177271AD59}"/>
    <hyperlink ref="B18" r:id="rId16" display="http://forestrunners.org.uk/memberresults?memberno=5036" xr:uid="{C2A51C5A-D1CD-4F49-8B1F-FA74C407D6D8}"/>
    <hyperlink ref="B19" r:id="rId17" display="http://forestrunners.org.uk/memberresults?memberno=1306" xr:uid="{1AD9DA56-1073-8D49-B99E-8838945AFF1E}"/>
    <hyperlink ref="B20" r:id="rId18" display="http://forestrunners.org.uk/memberresults?memberno=991" xr:uid="{5B3A154B-F8F2-D146-B56A-1F431D32B91A}"/>
    <hyperlink ref="B21" r:id="rId19" display="http://forestrunners.org.uk/memberresults?memberno=1516" xr:uid="{70A0CA31-F3DE-F64A-BDA3-F3B8D993F99D}"/>
    <hyperlink ref="B22" r:id="rId20" display="http://forestrunners.org.uk/memberresults?memberno=1407" xr:uid="{F9250050-1779-804D-A315-24D63A23E35F}"/>
    <hyperlink ref="B23" r:id="rId21" display="http://forestrunners.org.uk/memberresults?memberno=1421" xr:uid="{DA64E358-C71C-384D-8A76-0E810DAF35C6}"/>
    <hyperlink ref="B24" r:id="rId22" display="http://forestrunners.org.uk/memberresults?memberno=1604" xr:uid="{48C1F09A-7976-9541-8346-36EF43C9CA28}"/>
    <hyperlink ref="B25" r:id="rId23" display="http://forestrunners.org.uk/memberresults?memberno=1498" xr:uid="{8C9D5D5B-71B2-D94B-B551-EF708ECE7A20}"/>
    <hyperlink ref="B26" r:id="rId24" display="http://forestrunners.org.uk/memberresults?memberno=1501" xr:uid="{E1AE845E-BE05-C94B-B1AA-CA7F64A11F55}"/>
    <hyperlink ref="B27" r:id="rId25" display="http://forestrunners.org.uk/memberresults?memberno=1095" xr:uid="{E281C989-30E7-D54D-89C5-5ED1CFA8B3ED}"/>
    <hyperlink ref="B28" r:id="rId26" display="http://forestrunners.org.uk/memberresults?memberno=1578" xr:uid="{5BFD5EF8-C0AC-3D4E-A468-CAFAE3C16DA6}"/>
    <hyperlink ref="B29" r:id="rId27" display="http://forestrunners.org.uk/memberresults?memberno=1036" xr:uid="{471EB6D3-5AA2-B24B-B6E4-9A8CC8818FD0}"/>
    <hyperlink ref="B30" r:id="rId28" display="http://forestrunners.org.uk/memberresults?memberno=5128" xr:uid="{EE668C1A-33F0-3A44-BF98-357009CD1F8E}"/>
    <hyperlink ref="B31" r:id="rId29" display="http://forestrunners.org.uk/memberresults?memberno=258" xr:uid="{FEA29E0E-758B-464D-BCE2-6393341B8BE5}"/>
    <hyperlink ref="B32" r:id="rId30" display="http://forestrunners.org.uk/memberresults?memberno=903" xr:uid="{5C83EB63-35C3-B64C-BA18-235293731B51}"/>
    <hyperlink ref="B33" r:id="rId31" display="http://forestrunners.org.uk/memberresults?memberno=1525" xr:uid="{E27B44F2-466C-944E-8A22-D7B564FEE40D}"/>
    <hyperlink ref="B34" r:id="rId32" display="http://forestrunners.org.uk/memberresults?memberno=5087" xr:uid="{8BD8E1EE-AE7D-3240-9F84-7188FE59578D}"/>
    <hyperlink ref="B35" r:id="rId33" display="http://forestrunners.org.uk/memberresults?memberno=1366" xr:uid="{F842BE1C-DECB-4640-8820-24C2AC15692D}"/>
    <hyperlink ref="B36" r:id="rId34" display="http://forestrunners.org.uk/memberresults?memberno=685" xr:uid="{BCFCAF7F-CB77-0C49-B382-D34AE8BEA70F}"/>
    <hyperlink ref="B37" r:id="rId35" display="http://forestrunners.org.uk/memberresults?memberno=5142" xr:uid="{1A5996B1-B6C5-3C44-9F04-DBE309B46489}"/>
    <hyperlink ref="B38" r:id="rId36" display="http://forestrunners.org.uk/memberresults?memberno=1623" xr:uid="{C2C13D12-BD56-0F4A-A30C-77616AEBC544}"/>
    <hyperlink ref="B39" r:id="rId37" display="http://forestrunners.org.uk/memberresults?memberno=5042" xr:uid="{B5B30927-8659-0445-B7A1-63FFD47FDD4D}"/>
    <hyperlink ref="B40" r:id="rId38" display="http://forestrunners.org.uk/memberresults?memberno=5008" xr:uid="{5F25F44E-F1F0-2247-9A15-ED929213D068}"/>
    <hyperlink ref="B41" r:id="rId39" display="http://forestrunners.org.uk/memberresults?memberno=1391" xr:uid="{9EA315E5-1C67-724D-A97C-E3174EC71FAC}"/>
    <hyperlink ref="B42" r:id="rId40" display="http://forestrunners.org.uk/memberresults?memberno=5072" xr:uid="{F3973184-94DB-4E40-9E59-0D1B258B67A8}"/>
    <hyperlink ref="B43" r:id="rId41" display="http://forestrunners.org.uk/memberresults?memberno=5027" xr:uid="{DA1BC243-DBAD-1941-8B07-A6085311E12D}"/>
    <hyperlink ref="B44" r:id="rId42" display="http://forestrunners.org.uk/memberresults?memberno=1371" xr:uid="{BB0D4D62-1812-6D49-8C91-EDAD19D85298}"/>
    <hyperlink ref="B45" r:id="rId43" display="http://forestrunners.org.uk/memberresults?memberno=1295" xr:uid="{573882A3-FD10-384E-808E-3BD19E10D17A}"/>
    <hyperlink ref="B46" r:id="rId44" display="http://forestrunners.org.uk/memberresults?memberno=1119" xr:uid="{CAD42D60-4993-2E47-92F1-08B2C2A77B72}"/>
    <hyperlink ref="B47" r:id="rId45" display="http://forestrunners.org.uk/memberresults?memberno=5106" xr:uid="{73C0B27A-4CFB-DE45-8203-7EAF80E0D8F3}"/>
    <hyperlink ref="B48" r:id="rId46" display="http://forestrunners.org.uk/memberresults?memberno=5052" xr:uid="{911E1C5F-868A-0D44-97A7-4719F27FDDA5}"/>
    <hyperlink ref="B49" r:id="rId47" display="http://forestrunners.org.uk/memberresults?memberno=1628" xr:uid="{7EBB32C8-2EDE-4940-AB3F-CD3EF115AA20}"/>
    <hyperlink ref="B50" r:id="rId48" display="http://forestrunners.org.uk/memberresults?memberno=545" xr:uid="{C72982E1-3D48-934B-97F2-BB2D197C1518}"/>
    <hyperlink ref="B51" r:id="rId49" display="http://forestrunners.org.uk/memberresults?memberno=1328" xr:uid="{B59CD88E-6550-F144-AB65-C080205ECE1E}"/>
    <hyperlink ref="B52" r:id="rId50" display="http://forestrunners.org.uk/memberresults?memberno=1561" xr:uid="{574A3531-BC56-544B-96AF-2D90FC445289}"/>
    <hyperlink ref="B53" r:id="rId51" display="http://forestrunners.org.uk/memberresults?memberno=5091" xr:uid="{2D7D16AB-3493-0242-A217-B1E5F4C1A04F}"/>
    <hyperlink ref="B54" r:id="rId52" display="http://forestrunners.org.uk/memberresults?memberno=919" xr:uid="{8CEF3ED8-838E-9E43-AFD4-75A8F9F156A4}"/>
    <hyperlink ref="B55" r:id="rId53" display="http://forestrunners.org.uk/memberresults?memberno=5082" xr:uid="{2688C84E-B781-6B42-882C-7BE677D08E53}"/>
    <hyperlink ref="B56" r:id="rId54" display="http://forestrunners.org.uk/memberresults?memberno=5016" xr:uid="{B3DE3D63-0D8C-9D44-A893-6D2097F10F37}"/>
    <hyperlink ref="B57" r:id="rId55" display="http://forestrunners.org.uk/memberresults?memberno=1463" xr:uid="{DF0ED370-857E-194F-99F6-90CB113B04FD}"/>
    <hyperlink ref="B58" r:id="rId56" display="http://forestrunners.org.uk/memberresults?memberno=5105" xr:uid="{E6A47FF1-DE52-714D-87C4-B2C7236C92C0}"/>
    <hyperlink ref="B59" r:id="rId57" display="http://forestrunners.org.uk/memberresults?memberno=5054" xr:uid="{C1925048-3C10-0440-A051-2DF948EBDFF2}"/>
    <hyperlink ref="B60" r:id="rId58" display="http://forestrunners.org.uk/memberresults?memberno=360" xr:uid="{F09A3F3F-B5E6-5D4B-999D-2B199C278B62}"/>
    <hyperlink ref="B61" r:id="rId59" display="http://forestrunners.org.uk/memberresults?memberno=1236" xr:uid="{5E354648-EC2E-714D-8D4C-1BDA19EEDCB3}"/>
    <hyperlink ref="B62" r:id="rId60" display="http://forestrunners.org.uk/memberresults?memberno=1180" xr:uid="{54DEBB2A-92FD-9243-9F1C-182A927E5A2D}"/>
    <hyperlink ref="B63" r:id="rId61" display="http://forestrunners.org.uk/memberresults?memberno=5053" xr:uid="{E0D2D750-E72E-7B47-9028-4560052CD5B8}"/>
    <hyperlink ref="B64" r:id="rId62" display="http://forestrunners.org.uk/memberresults?memberno=5123" xr:uid="{E7F5694D-4893-2D48-8C61-28F9F66C704E}"/>
    <hyperlink ref="B65" r:id="rId63" display="http://forestrunners.org.uk/memberresults?memberno=448" xr:uid="{31B70D79-9A19-CD42-B640-D502DF1201E1}"/>
    <hyperlink ref="B66" r:id="rId64" display="http://forestrunners.org.uk/memberresults?memberno=721" xr:uid="{07C1C16E-67FE-5548-8E0B-264294A43FB5}"/>
    <hyperlink ref="B67" r:id="rId65" display="http://forestrunners.org.uk/memberresults?memberno=1555" xr:uid="{02D4B301-0053-9B45-9422-B12DEA2501E8}"/>
    <hyperlink ref="B68" r:id="rId66" display="http://forestrunners.org.uk/memberresults?memberno=1290" xr:uid="{A975E14A-589D-D048-9507-7B155B1D0E45}"/>
    <hyperlink ref="B69" r:id="rId67" display="http://forestrunners.org.uk/memberresults?memberno=1294" xr:uid="{0FCB307A-9A6B-5545-B1E5-F887895C6A93}"/>
    <hyperlink ref="B70" r:id="rId68" display="http://forestrunners.org.uk/memberresults?memberno=1448" xr:uid="{7030E175-8809-9247-8D03-98FC8A9F22E0}"/>
    <hyperlink ref="B71" r:id="rId69" display="http://forestrunners.org.uk/memberresults?memberno=1637" xr:uid="{8F72E723-AF65-2B42-AFB8-33ACE217DA38}"/>
    <hyperlink ref="B72" r:id="rId70" display="http://forestrunners.org.uk/memberresults?memberno=1312" xr:uid="{9A3FBCBE-51FC-B948-AC47-76335835D3B1}"/>
    <hyperlink ref="B73" r:id="rId71" display="http://forestrunners.org.uk/memberresults?memberno=1370" xr:uid="{D45A9BFB-FF59-7E42-AA6B-369C230848A4}"/>
    <hyperlink ref="B74" r:id="rId72" display="http://forestrunners.org.uk/memberresults?memberno=1483" xr:uid="{9854C285-E48F-3C40-BB7E-4A4DE024EB8E}"/>
    <hyperlink ref="B75" r:id="rId73" display="http://forestrunners.org.uk/memberresults?memberno=1113" xr:uid="{A32F3E65-6A84-664E-A693-F628AC041DAA}"/>
    <hyperlink ref="B76" r:id="rId74" display="http://forestrunners.org.uk/memberresults?memberno=635" xr:uid="{1D0DD21C-2CDD-CA4D-88B6-EE5F4E8DD85A}"/>
    <hyperlink ref="B77" r:id="rId75" display="http://forestrunners.org.uk/memberresults?memberno=5095" xr:uid="{2038CABC-CABD-094B-BC7E-6A9C53B0B535}"/>
    <hyperlink ref="B78" r:id="rId76" display="http://forestrunners.org.uk/memberresults?memberno=939" xr:uid="{E0843FC6-0FA7-0F49-A5BA-3AF97F744AAF}"/>
    <hyperlink ref="B79" r:id="rId77" display="http://forestrunners.org.uk/memberresults?memberno=5028" xr:uid="{56CF715A-50EE-C944-86BE-B0130EA8F63E}"/>
    <hyperlink ref="B80" r:id="rId78" display="http://forestrunners.org.uk/memberresults?memberno=5065" xr:uid="{8079B867-3424-954B-91D8-F5EF71978D69}"/>
    <hyperlink ref="B81" r:id="rId79" display="http://forestrunners.org.uk/memberresults?memberno=1313" xr:uid="{6982FFCB-D0D6-724F-AE24-D7F3FAC956FE}"/>
    <hyperlink ref="B82" r:id="rId80" display="http://forestrunners.org.uk/memberresults?memberno=1338" xr:uid="{5B580FB8-7EB6-7E43-8AD4-D212C5F30060}"/>
    <hyperlink ref="B83" r:id="rId81" display="http://forestrunners.org.uk/memberresults?memberno=1234567" xr:uid="{12A614E7-B75B-E044-AC72-EC126F9D4A8E}"/>
    <hyperlink ref="B84" r:id="rId82" display="http://forestrunners.org.uk/memberresults?memberno=1115" xr:uid="{9B9BAC25-22F4-154C-AF05-8839751874D1}"/>
    <hyperlink ref="B85" r:id="rId83" display="http://forestrunners.org.uk/memberresults?memberno=649" xr:uid="{882059F1-6777-5F4D-9CB7-FB2057B4552B}"/>
    <hyperlink ref="B86" r:id="rId84" display="http://forestrunners.org.uk/memberresults?memberno=813" xr:uid="{6F4E7790-417F-0E42-8D9A-613A87B4AB99}"/>
    <hyperlink ref="B87" r:id="rId85" display="http://forestrunners.org.uk/memberresults?memberno=928" xr:uid="{A385A149-5AF0-7244-AA35-414FAF96F414}"/>
    <hyperlink ref="B88" r:id="rId86" display="http://forestrunners.org.uk/memberresults?memberno=1629" xr:uid="{3ABE9BBD-BC0D-D14A-9CC4-DE85EA5F903E}"/>
    <hyperlink ref="B89" r:id="rId87" display="http://forestrunners.org.uk/memberresults?memberno=1332" xr:uid="{F20663D5-A6CA-EB42-9C05-63B27CB07889}"/>
    <hyperlink ref="B90" r:id="rId88" display="http://forestrunners.org.uk/memberresults?memberno=547" xr:uid="{9A96EAA2-6F64-3A48-89DD-A3005489B77B}"/>
    <hyperlink ref="B91" r:id="rId89" display="http://forestrunners.org.uk/memberresults?memberno=1339" xr:uid="{172145B6-0FA8-2744-80C3-D16F0363156D}"/>
    <hyperlink ref="B92" r:id="rId90" display="http://forestrunners.org.uk/memberresults?memberno=1591" xr:uid="{2CA977B5-D40F-3A46-BF5F-E4BF6C427F3C}"/>
    <hyperlink ref="B93" r:id="rId91" display="http://forestrunners.org.uk/memberresults?memberno=5121" xr:uid="{AE2C53DF-680B-0340-A703-61227371D123}"/>
    <hyperlink ref="B94" r:id="rId92" display="http://forestrunners.org.uk/memberresults?memberno=1622" xr:uid="{4E0BDFBB-3C73-F54E-95A7-DE78925799F0}"/>
    <hyperlink ref="B95" r:id="rId93" display="http://forestrunners.org.uk/memberresults?memberno=5024" xr:uid="{BA1E7946-EBA1-5647-BD0B-BFF0EDE4AC1F}"/>
    <hyperlink ref="B96" r:id="rId94" display="http://forestrunners.org.uk/memberresults?memberno=5102" xr:uid="{ACA99113-0F6E-A74C-A85C-EF0BAAEFF580}"/>
    <hyperlink ref="B97" r:id="rId95" display="http://forestrunners.org.uk/memberresults?memberno=1518" xr:uid="{6F7B1160-944D-EE4D-9B56-A47EEA1A7E08}"/>
    <hyperlink ref="B98" r:id="rId96" display="http://forestrunners.org.uk/memberresults?memberno=5076" xr:uid="{BA052116-A70A-6B49-B3AD-E33A649508A0}"/>
    <hyperlink ref="B99" r:id="rId97" display="http://forestrunners.org.uk/memberresults?memberno=1520" xr:uid="{02800C5B-CDE9-5948-88BD-455AE4F6A5F5}"/>
  </hyperlinks>
  <pageMargins left="0.7" right="0.7" top="0.75" bottom="0.75" header="0.3" footer="0.3"/>
  <pageSetup paperSize="9" orientation="portrait" r:id="rId9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68"/>
  <sheetViews>
    <sheetView workbookViewId="0">
      <selection activeCell="K3" sqref="K3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8.1640625" bestFit="1" customWidth="1"/>
    <col min="6" max="6" width="6.1640625" bestFit="1" customWidth="1"/>
    <col min="7" max="7" width="8.5" bestFit="1" customWidth="1"/>
    <col min="8" max="9" width="7.83203125" bestFit="1" customWidth="1"/>
    <col min="10" max="10" width="9" bestFit="1" customWidth="1"/>
    <col min="11" max="11" width="10" bestFit="1" customWidth="1"/>
  </cols>
  <sheetData>
    <row r="1" spans="1:12" ht="33" thickBot="1" x14ac:dyDescent="0.25">
      <c r="A1" s="37" t="s">
        <v>28</v>
      </c>
      <c r="B1" s="37" t="s">
        <v>29</v>
      </c>
      <c r="C1" s="37" t="s">
        <v>30</v>
      </c>
      <c r="D1" s="37" t="s">
        <v>31</v>
      </c>
      <c r="E1" s="37" t="s">
        <v>32</v>
      </c>
      <c r="F1" s="37" t="s">
        <v>33</v>
      </c>
      <c r="G1" s="37" t="s">
        <v>34</v>
      </c>
      <c r="H1" s="37" t="s">
        <v>35</v>
      </c>
      <c r="I1" s="37" t="s">
        <v>36</v>
      </c>
      <c r="J1" s="37" t="s">
        <v>37</v>
      </c>
      <c r="K1" s="20" t="s">
        <v>1002</v>
      </c>
      <c r="L1" s="42" t="s">
        <v>660</v>
      </c>
    </row>
    <row r="2" spans="1:12" x14ac:dyDescent="0.2">
      <c r="A2" s="38"/>
      <c r="C2" s="38"/>
      <c r="D2" s="39"/>
      <c r="E2" s="39"/>
      <c r="F2" s="38"/>
      <c r="G2" s="39"/>
      <c r="H2" s="38"/>
      <c r="I2" s="38"/>
      <c r="J2" s="38"/>
      <c r="K2" s="38">
        <f>+I2+0</f>
        <v>0</v>
      </c>
      <c r="L2" t="e">
        <f>+VLOOKUP(B2,Scores!A:A,1,FALSE)</f>
        <v>#N/A</v>
      </c>
    </row>
    <row r="3" spans="1:12" x14ac:dyDescent="0.2">
      <c r="A3" s="38"/>
      <c r="C3" s="38"/>
      <c r="D3" s="39"/>
      <c r="E3" s="39"/>
      <c r="F3" s="38"/>
      <c r="G3" s="38"/>
      <c r="H3" s="38"/>
      <c r="I3" s="38"/>
      <c r="J3" s="38"/>
    </row>
    <row r="4" spans="1:12" x14ac:dyDescent="0.2">
      <c r="A4" s="38"/>
      <c r="C4" s="38"/>
      <c r="D4" s="39"/>
      <c r="E4" s="39"/>
      <c r="F4" s="38"/>
      <c r="G4" s="39"/>
      <c r="H4" s="38"/>
      <c r="I4" s="38"/>
      <c r="J4" s="38"/>
    </row>
    <row r="5" spans="1:12" x14ac:dyDescent="0.2">
      <c r="A5" s="38"/>
      <c r="C5" s="38"/>
      <c r="D5" s="39"/>
      <c r="E5" s="39"/>
      <c r="F5" s="38"/>
      <c r="G5" s="39"/>
      <c r="H5" s="38"/>
      <c r="I5" s="38"/>
      <c r="J5" s="38"/>
    </row>
    <row r="6" spans="1:12" x14ac:dyDescent="0.2">
      <c r="A6" s="38"/>
      <c r="C6" s="38"/>
      <c r="D6" s="39"/>
      <c r="E6" s="39"/>
      <c r="F6" s="38"/>
      <c r="G6" s="39"/>
      <c r="H6" s="38"/>
      <c r="I6" s="38"/>
      <c r="J6" s="38"/>
    </row>
    <row r="7" spans="1:12" x14ac:dyDescent="0.2">
      <c r="A7" s="38"/>
      <c r="C7" s="38"/>
      <c r="D7" s="39"/>
      <c r="E7" s="39"/>
      <c r="F7" s="38"/>
      <c r="G7" s="39"/>
      <c r="H7" s="38"/>
      <c r="I7" s="38"/>
      <c r="J7" s="38"/>
    </row>
    <row r="8" spans="1:12" x14ac:dyDescent="0.2">
      <c r="A8" s="38"/>
      <c r="C8" s="38"/>
      <c r="D8" s="39"/>
      <c r="E8" s="39"/>
      <c r="F8" s="38"/>
      <c r="G8" s="39"/>
      <c r="H8" s="38"/>
      <c r="I8" s="38"/>
      <c r="J8" s="38"/>
    </row>
    <row r="9" spans="1:12" x14ac:dyDescent="0.2">
      <c r="A9" s="38"/>
      <c r="C9" s="38"/>
      <c r="D9" s="39"/>
      <c r="E9" s="39"/>
      <c r="F9" s="38"/>
      <c r="G9" s="39"/>
      <c r="H9" s="38"/>
      <c r="I9" s="38"/>
      <c r="J9" s="38"/>
    </row>
    <row r="10" spans="1:12" x14ac:dyDescent="0.2">
      <c r="A10" s="38"/>
      <c r="C10" s="38"/>
      <c r="D10" s="39"/>
      <c r="E10" s="39"/>
      <c r="F10" s="38"/>
      <c r="G10" s="39"/>
      <c r="H10" s="38"/>
      <c r="I10" s="38"/>
      <c r="J10" s="38"/>
    </row>
    <row r="11" spans="1:12" x14ac:dyDescent="0.2">
      <c r="A11" s="38"/>
      <c r="C11" s="38"/>
      <c r="D11" s="39"/>
      <c r="E11" s="39"/>
      <c r="F11" s="38"/>
      <c r="G11" s="39"/>
      <c r="H11" s="38"/>
      <c r="I11" s="38"/>
      <c r="J11" s="38"/>
    </row>
    <row r="12" spans="1:12" x14ac:dyDescent="0.2">
      <c r="A12" s="38"/>
      <c r="C12" s="38"/>
      <c r="D12" s="39"/>
      <c r="E12" s="39"/>
      <c r="F12" s="38"/>
      <c r="G12" s="39"/>
      <c r="H12" s="38"/>
      <c r="I12" s="38"/>
      <c r="J12" s="38"/>
    </row>
    <row r="13" spans="1:12" x14ac:dyDescent="0.2">
      <c r="A13" s="38"/>
      <c r="C13" s="38"/>
      <c r="D13" s="39"/>
      <c r="E13" s="39"/>
      <c r="F13" s="38"/>
      <c r="G13" s="38"/>
      <c r="H13" s="38"/>
      <c r="I13" s="38"/>
      <c r="J13" s="38"/>
    </row>
    <row r="14" spans="1:12" x14ac:dyDescent="0.2">
      <c r="A14" s="38"/>
      <c r="C14" s="38"/>
      <c r="D14" s="39"/>
      <c r="E14" s="39"/>
      <c r="F14" s="38"/>
      <c r="G14" s="38"/>
      <c r="H14" s="38"/>
      <c r="I14" s="38"/>
      <c r="J14" s="38"/>
    </row>
    <row r="15" spans="1:12" x14ac:dyDescent="0.2">
      <c r="A15" s="38"/>
      <c r="C15" s="38"/>
      <c r="D15" s="39"/>
      <c r="E15" s="39"/>
      <c r="F15" s="38"/>
      <c r="G15" s="38"/>
      <c r="H15" s="38"/>
      <c r="I15" s="38"/>
      <c r="J15" s="38"/>
    </row>
    <row r="16" spans="1:12" x14ac:dyDescent="0.2">
      <c r="A16" s="38"/>
      <c r="C16" s="38"/>
      <c r="D16" s="39"/>
      <c r="E16" s="39"/>
      <c r="F16" s="38"/>
      <c r="G16" s="38"/>
      <c r="H16" s="38"/>
      <c r="I16" s="38"/>
      <c r="J16" s="38"/>
    </row>
    <row r="17" spans="1:10" x14ac:dyDescent="0.2">
      <c r="A17" s="38"/>
      <c r="C17" s="38"/>
      <c r="D17" s="39"/>
      <c r="E17" s="39"/>
      <c r="F17" s="38"/>
      <c r="G17" s="39"/>
      <c r="H17" s="38"/>
      <c r="I17" s="38"/>
      <c r="J17" s="38"/>
    </row>
    <row r="18" spans="1:10" x14ac:dyDescent="0.2">
      <c r="A18" s="38"/>
      <c r="C18" s="38"/>
      <c r="D18" s="39"/>
      <c r="E18" s="39"/>
      <c r="F18" s="38"/>
      <c r="G18" s="39"/>
      <c r="H18" s="38"/>
      <c r="I18" s="38"/>
      <c r="J18" s="38"/>
    </row>
    <row r="19" spans="1:10" x14ac:dyDescent="0.2">
      <c r="A19" s="38"/>
      <c r="C19" s="38"/>
      <c r="D19" s="39"/>
      <c r="E19" s="39"/>
      <c r="F19" s="38"/>
      <c r="G19" s="39"/>
      <c r="H19" s="38"/>
      <c r="I19" s="38"/>
      <c r="J19" s="38"/>
    </row>
    <row r="20" spans="1:10" x14ac:dyDescent="0.2">
      <c r="A20" s="38"/>
      <c r="C20" s="38"/>
      <c r="D20" s="39"/>
      <c r="E20" s="39"/>
      <c r="F20" s="38"/>
      <c r="G20" s="39"/>
      <c r="H20" s="38"/>
      <c r="I20" s="38"/>
      <c r="J20" s="38"/>
    </row>
    <row r="21" spans="1:10" x14ac:dyDescent="0.2">
      <c r="A21" s="38"/>
      <c r="C21" s="38"/>
      <c r="D21" s="39"/>
      <c r="E21" s="39"/>
      <c r="F21" s="38"/>
      <c r="G21" s="38"/>
      <c r="H21" s="38"/>
      <c r="I21" s="38"/>
      <c r="J21" s="38"/>
    </row>
    <row r="22" spans="1:10" x14ac:dyDescent="0.2">
      <c r="A22" s="38"/>
      <c r="C22" s="38"/>
      <c r="D22" s="39"/>
      <c r="E22" s="39"/>
      <c r="F22" s="38"/>
      <c r="G22" s="39"/>
      <c r="H22" s="38"/>
      <c r="I22" s="38"/>
      <c r="J22" s="38"/>
    </row>
    <row r="23" spans="1:10" x14ac:dyDescent="0.2">
      <c r="A23" s="38"/>
      <c r="C23" s="38"/>
      <c r="D23" s="39"/>
      <c r="E23" s="39"/>
      <c r="F23" s="38"/>
      <c r="G23" s="38"/>
      <c r="H23" s="38"/>
      <c r="I23" s="38"/>
      <c r="J23" s="38"/>
    </row>
    <row r="24" spans="1:10" x14ac:dyDescent="0.2">
      <c r="A24" s="38"/>
      <c r="C24" s="38"/>
      <c r="D24" s="39"/>
      <c r="E24" s="39"/>
      <c r="F24" s="38"/>
      <c r="G24" s="39"/>
      <c r="H24" s="38"/>
      <c r="I24" s="38"/>
      <c r="J24" s="38"/>
    </row>
    <row r="25" spans="1:10" x14ac:dyDescent="0.2">
      <c r="A25" s="38"/>
      <c r="C25" s="38"/>
      <c r="D25" s="39"/>
      <c r="E25" s="39"/>
      <c r="F25" s="38"/>
      <c r="G25" s="39"/>
      <c r="H25" s="38"/>
      <c r="I25" s="38"/>
      <c r="J25" s="38"/>
    </row>
    <row r="26" spans="1:10" x14ac:dyDescent="0.2">
      <c r="A26" s="38"/>
      <c r="C26" s="38"/>
      <c r="D26" s="39"/>
      <c r="E26" s="39"/>
      <c r="F26" s="38"/>
      <c r="G26" s="39"/>
      <c r="H26" s="38"/>
      <c r="I26" s="38"/>
      <c r="J26" s="38"/>
    </row>
    <row r="27" spans="1:10" x14ac:dyDescent="0.2">
      <c r="A27" s="38"/>
      <c r="C27" s="38"/>
      <c r="D27" s="39"/>
      <c r="E27" s="39"/>
      <c r="F27" s="38"/>
      <c r="G27" s="39"/>
      <c r="H27" s="38"/>
      <c r="I27" s="38"/>
      <c r="J27" s="38"/>
    </row>
    <row r="28" spans="1:10" x14ac:dyDescent="0.2">
      <c r="A28" s="38"/>
      <c r="C28" s="38"/>
      <c r="D28" s="39"/>
      <c r="E28" s="39"/>
      <c r="F28" s="38"/>
      <c r="G28" s="39"/>
      <c r="H28" s="38"/>
      <c r="I28" s="38"/>
      <c r="J28" s="38"/>
    </row>
    <row r="29" spans="1:10" x14ac:dyDescent="0.2">
      <c r="A29" s="38"/>
      <c r="C29" s="38"/>
      <c r="D29" s="39"/>
      <c r="E29" s="39"/>
      <c r="F29" s="38"/>
      <c r="G29" s="39"/>
      <c r="H29" s="38"/>
      <c r="I29" s="38"/>
      <c r="J29" s="38"/>
    </row>
    <row r="30" spans="1:10" x14ac:dyDescent="0.2">
      <c r="A30" s="38"/>
      <c r="C30" s="38"/>
      <c r="D30" s="39"/>
      <c r="E30" s="39"/>
      <c r="F30" s="38"/>
      <c r="G30" s="38"/>
      <c r="H30" s="38"/>
      <c r="I30" s="38"/>
      <c r="J30" s="38"/>
    </row>
    <row r="31" spans="1:10" x14ac:dyDescent="0.2">
      <c r="A31" s="38"/>
      <c r="C31" s="38"/>
      <c r="D31" s="39"/>
      <c r="E31" s="39"/>
      <c r="F31" s="38"/>
      <c r="G31" s="39"/>
      <c r="H31" s="38"/>
      <c r="I31" s="38"/>
      <c r="J31" s="38"/>
    </row>
    <row r="32" spans="1:10" x14ac:dyDescent="0.2">
      <c r="A32" s="38"/>
      <c r="C32" s="38"/>
      <c r="D32" s="39"/>
      <c r="E32" s="39"/>
      <c r="F32" s="38"/>
      <c r="G32" s="39"/>
      <c r="H32" s="38"/>
      <c r="I32" s="38"/>
      <c r="J32" s="38"/>
    </row>
    <row r="33" spans="1:10" x14ac:dyDescent="0.2">
      <c r="A33" s="38"/>
      <c r="C33" s="38"/>
      <c r="D33" s="39"/>
      <c r="E33" s="39"/>
      <c r="F33" s="38"/>
      <c r="G33" s="39"/>
      <c r="H33" s="38"/>
      <c r="I33" s="38"/>
      <c r="J33" s="38"/>
    </row>
    <row r="34" spans="1:10" x14ac:dyDescent="0.2">
      <c r="A34" s="38"/>
      <c r="C34" s="38"/>
      <c r="D34" s="39"/>
      <c r="E34" s="39"/>
      <c r="F34" s="38"/>
      <c r="G34" s="39"/>
      <c r="H34" s="38"/>
      <c r="I34" s="38"/>
      <c r="J34" s="38"/>
    </row>
    <row r="35" spans="1:10" x14ac:dyDescent="0.2">
      <c r="A35" s="38"/>
      <c r="C35" s="38"/>
      <c r="D35" s="39"/>
      <c r="E35" s="39"/>
      <c r="F35" s="38"/>
      <c r="G35" s="39"/>
      <c r="H35" s="38"/>
      <c r="I35" s="38"/>
      <c r="J35" s="38"/>
    </row>
    <row r="36" spans="1:10" x14ac:dyDescent="0.2">
      <c r="A36" s="38"/>
      <c r="C36" s="38"/>
      <c r="D36" s="39"/>
      <c r="E36" s="39"/>
      <c r="F36" s="38"/>
      <c r="G36" s="39"/>
      <c r="H36" s="38"/>
      <c r="I36" s="38"/>
      <c r="J36" s="38"/>
    </row>
    <row r="37" spans="1:10" x14ac:dyDescent="0.2">
      <c r="A37" s="38"/>
      <c r="C37" s="38"/>
      <c r="D37" s="39"/>
      <c r="E37" s="39"/>
      <c r="F37" s="38"/>
      <c r="G37" s="38"/>
      <c r="H37" s="38"/>
      <c r="I37" s="38"/>
      <c r="J37" s="38"/>
    </row>
    <row r="38" spans="1:10" x14ac:dyDescent="0.2">
      <c r="A38" s="38"/>
      <c r="C38" s="38"/>
      <c r="D38" s="39"/>
      <c r="E38" s="39"/>
      <c r="F38" s="38"/>
      <c r="G38" s="38"/>
      <c r="H38" s="38"/>
      <c r="I38" s="38"/>
      <c r="J38" s="38"/>
    </row>
    <row r="39" spans="1:10" x14ac:dyDescent="0.2">
      <c r="A39" s="38"/>
      <c r="C39" s="38"/>
      <c r="D39" s="39"/>
      <c r="E39" s="39"/>
      <c r="F39" s="38"/>
      <c r="G39" s="39"/>
      <c r="H39" s="38"/>
      <c r="I39" s="38"/>
      <c r="J39" s="38"/>
    </row>
    <row r="40" spans="1:10" x14ac:dyDescent="0.2">
      <c r="A40" s="38"/>
      <c r="C40" s="38"/>
      <c r="D40" s="39"/>
      <c r="E40" s="39"/>
      <c r="F40" s="38"/>
      <c r="G40" s="39"/>
      <c r="H40" s="38"/>
      <c r="I40" s="38"/>
      <c r="J40" s="38"/>
    </row>
    <row r="41" spans="1:10" x14ac:dyDescent="0.2">
      <c r="A41" s="38"/>
      <c r="C41" s="38"/>
      <c r="D41" s="39"/>
      <c r="E41" s="39"/>
      <c r="F41" s="38"/>
      <c r="G41" s="38"/>
      <c r="H41" s="38"/>
      <c r="I41" s="38"/>
      <c r="J41" s="38"/>
    </row>
    <row r="42" spans="1:10" x14ac:dyDescent="0.2">
      <c r="A42" s="38"/>
      <c r="C42" s="38"/>
      <c r="D42" s="39"/>
      <c r="E42" s="39"/>
      <c r="F42" s="38"/>
      <c r="G42" s="39"/>
      <c r="H42" s="38"/>
      <c r="I42" s="38"/>
      <c r="J42" s="38"/>
    </row>
    <row r="43" spans="1:10" x14ac:dyDescent="0.2">
      <c r="A43" s="38"/>
      <c r="C43" s="38"/>
      <c r="D43" s="39"/>
      <c r="E43" s="39"/>
      <c r="F43" s="38"/>
      <c r="G43" s="38"/>
      <c r="H43" s="38"/>
      <c r="I43" s="38"/>
      <c r="J43" s="38"/>
    </row>
    <row r="44" spans="1:10" x14ac:dyDescent="0.2">
      <c r="A44" s="38"/>
      <c r="C44" s="38"/>
      <c r="D44" s="39"/>
      <c r="E44" s="39"/>
      <c r="F44" s="38"/>
      <c r="G44" s="39"/>
      <c r="H44" s="38"/>
      <c r="I44" s="38"/>
      <c r="J44" s="38"/>
    </row>
    <row r="45" spans="1:10" x14ac:dyDescent="0.2">
      <c r="A45" s="38"/>
      <c r="C45" s="38"/>
      <c r="D45" s="39"/>
      <c r="E45" s="39"/>
      <c r="F45" s="38"/>
      <c r="G45" s="38"/>
      <c r="H45" s="38"/>
      <c r="I45" s="38"/>
      <c r="J45" s="38"/>
    </row>
    <row r="46" spans="1:10" x14ac:dyDescent="0.2">
      <c r="A46" s="38"/>
      <c r="C46" s="38"/>
      <c r="D46" s="39"/>
      <c r="E46" s="39"/>
      <c r="F46" s="38"/>
      <c r="G46" s="39"/>
      <c r="H46" s="38"/>
      <c r="I46" s="38"/>
      <c r="J46" s="38"/>
    </row>
    <row r="47" spans="1:10" x14ac:dyDescent="0.2">
      <c r="A47" s="38"/>
      <c r="C47" s="38"/>
      <c r="D47" s="39"/>
      <c r="E47" s="39"/>
      <c r="F47" s="38"/>
      <c r="G47" s="39"/>
      <c r="H47" s="38"/>
      <c r="I47" s="38"/>
      <c r="J47" s="38"/>
    </row>
    <row r="48" spans="1:10" x14ac:dyDescent="0.2">
      <c r="A48" s="38"/>
      <c r="C48" s="38"/>
      <c r="D48" s="39"/>
      <c r="E48" s="39"/>
      <c r="F48" s="38"/>
      <c r="G48" s="38"/>
      <c r="H48" s="38"/>
      <c r="I48" s="38"/>
      <c r="J48" s="38"/>
    </row>
    <row r="49" spans="1:10" x14ac:dyDescent="0.2">
      <c r="A49" s="38"/>
      <c r="C49" s="38"/>
      <c r="D49" s="39"/>
      <c r="E49" s="39"/>
      <c r="F49" s="38"/>
      <c r="G49" s="39"/>
      <c r="H49" s="38"/>
      <c r="I49" s="38"/>
      <c r="J49" s="38"/>
    </row>
    <row r="50" spans="1:10" x14ac:dyDescent="0.2">
      <c r="A50" s="38"/>
      <c r="C50" s="38"/>
      <c r="D50" s="39"/>
      <c r="E50" s="39"/>
      <c r="F50" s="38"/>
      <c r="G50" s="39"/>
      <c r="H50" s="38"/>
      <c r="I50" s="38"/>
      <c r="J50" s="38"/>
    </row>
    <row r="51" spans="1:10" x14ac:dyDescent="0.2">
      <c r="A51" s="38"/>
      <c r="C51" s="38"/>
      <c r="D51" s="39"/>
      <c r="E51" s="39"/>
      <c r="F51" s="38"/>
      <c r="G51" s="39"/>
      <c r="H51" s="38"/>
      <c r="I51" s="38"/>
      <c r="J51" s="38"/>
    </row>
    <row r="52" spans="1:10" x14ac:dyDescent="0.2">
      <c r="A52" s="38"/>
      <c r="C52" s="38"/>
      <c r="D52" s="39"/>
      <c r="E52" s="39"/>
      <c r="F52" s="38"/>
      <c r="G52" s="39"/>
      <c r="H52" s="38"/>
      <c r="I52" s="38"/>
      <c r="J52" s="38"/>
    </row>
    <row r="53" spans="1:10" x14ac:dyDescent="0.2">
      <c r="A53" s="38"/>
      <c r="C53" s="38"/>
      <c r="D53" s="39"/>
      <c r="E53" s="39"/>
      <c r="F53" s="38"/>
      <c r="G53" s="39"/>
      <c r="H53" s="38"/>
      <c r="I53" s="38"/>
      <c r="J53" s="38"/>
    </row>
    <row r="54" spans="1:10" x14ac:dyDescent="0.2">
      <c r="A54" s="38"/>
      <c r="C54" s="38"/>
      <c r="D54" s="39"/>
      <c r="E54" s="39"/>
      <c r="F54" s="38"/>
      <c r="G54" s="38"/>
      <c r="H54" s="38"/>
      <c r="I54" s="38"/>
      <c r="J54" s="38"/>
    </row>
    <row r="55" spans="1:10" x14ac:dyDescent="0.2">
      <c r="A55" s="38"/>
      <c r="C55" s="38"/>
      <c r="D55" s="39"/>
      <c r="E55" s="39"/>
      <c r="F55" s="38"/>
      <c r="G55" s="39"/>
      <c r="H55" s="38"/>
      <c r="I55" s="38"/>
      <c r="J55" s="38"/>
    </row>
    <row r="56" spans="1:10" x14ac:dyDescent="0.2">
      <c r="A56" s="38"/>
      <c r="C56" s="38"/>
      <c r="D56" s="39"/>
      <c r="E56" s="39"/>
      <c r="F56" s="38"/>
      <c r="G56" s="39"/>
      <c r="H56" s="38"/>
      <c r="I56" s="38"/>
      <c r="J56" s="38"/>
    </row>
    <row r="57" spans="1:10" x14ac:dyDescent="0.2">
      <c r="A57" s="38"/>
      <c r="C57" s="38"/>
      <c r="D57" s="39"/>
      <c r="E57" s="39"/>
      <c r="F57" s="38"/>
      <c r="G57" s="39"/>
      <c r="H57" s="38"/>
      <c r="I57" s="38"/>
      <c r="J57" s="38"/>
    </row>
    <row r="58" spans="1:10" x14ac:dyDescent="0.2">
      <c r="A58" s="38"/>
      <c r="C58" s="38"/>
      <c r="D58" s="39"/>
      <c r="E58" s="39"/>
      <c r="F58" s="38"/>
      <c r="G58" s="39"/>
      <c r="H58" s="38"/>
      <c r="I58" s="38"/>
      <c r="J58" s="38"/>
    </row>
    <row r="59" spans="1:10" x14ac:dyDescent="0.2">
      <c r="A59" s="38"/>
      <c r="C59" s="38"/>
      <c r="D59" s="39"/>
      <c r="E59" s="39"/>
      <c r="F59" s="38"/>
      <c r="G59" s="39"/>
      <c r="H59" s="38"/>
      <c r="I59" s="38"/>
      <c r="J59" s="38"/>
    </row>
    <row r="60" spans="1:10" x14ac:dyDescent="0.2">
      <c r="A60" s="38"/>
      <c r="C60" s="38"/>
      <c r="D60" s="39"/>
      <c r="E60" s="39"/>
      <c r="F60" s="38"/>
      <c r="G60" s="39"/>
      <c r="H60" s="38"/>
      <c r="I60" s="38"/>
      <c r="J60" s="38"/>
    </row>
    <row r="61" spans="1:10" x14ac:dyDescent="0.2">
      <c r="A61" s="38"/>
      <c r="C61" s="38"/>
      <c r="D61" s="39"/>
      <c r="E61" s="39"/>
      <c r="F61" s="38"/>
      <c r="G61" s="38"/>
      <c r="H61" s="38"/>
      <c r="I61" s="38"/>
      <c r="J61" s="38"/>
    </row>
    <row r="62" spans="1:10" x14ac:dyDescent="0.2">
      <c r="A62" s="38"/>
      <c r="C62" s="38"/>
      <c r="D62" s="39"/>
      <c r="E62" s="39"/>
      <c r="F62" s="38"/>
      <c r="G62" s="38"/>
      <c r="H62" s="38"/>
      <c r="I62" s="38"/>
      <c r="J62" s="38"/>
    </row>
    <row r="63" spans="1:10" x14ac:dyDescent="0.2">
      <c r="A63" s="38"/>
      <c r="C63" s="38"/>
      <c r="D63" s="39"/>
      <c r="E63" s="39"/>
      <c r="F63" s="38"/>
      <c r="G63" s="38"/>
      <c r="H63" s="38"/>
      <c r="I63" s="38"/>
    </row>
    <row r="64" spans="1:10" x14ac:dyDescent="0.2">
      <c r="A64" s="38"/>
      <c r="C64" s="38"/>
      <c r="D64" s="39"/>
      <c r="E64" s="39"/>
      <c r="F64" s="38"/>
      <c r="G64" s="39"/>
      <c r="H64" s="38"/>
      <c r="I64" s="38"/>
      <c r="J64" s="38"/>
    </row>
    <row r="65" spans="1:10" x14ac:dyDescent="0.2">
      <c r="A65" s="38"/>
      <c r="C65" s="38"/>
      <c r="D65" s="39"/>
      <c r="E65" s="39"/>
      <c r="F65" s="38"/>
      <c r="G65" s="38"/>
      <c r="H65" s="38"/>
      <c r="I65" s="38"/>
      <c r="J65" s="38"/>
    </row>
    <row r="66" spans="1:10" x14ac:dyDescent="0.2">
      <c r="A66" s="38"/>
      <c r="C66" s="38"/>
      <c r="D66" s="39"/>
      <c r="E66" s="39"/>
      <c r="F66" s="38"/>
      <c r="G66" s="39"/>
      <c r="H66" s="38"/>
      <c r="I66" s="38"/>
      <c r="J66" s="38"/>
    </row>
    <row r="67" spans="1:10" x14ac:dyDescent="0.2">
      <c r="A67" s="38"/>
      <c r="C67" s="38"/>
      <c r="D67" s="39"/>
      <c r="E67" s="39"/>
      <c r="F67" s="38"/>
      <c r="G67" s="39"/>
      <c r="H67" s="38"/>
      <c r="I67" s="38"/>
      <c r="J67" s="38"/>
    </row>
    <row r="68" spans="1:10" x14ac:dyDescent="0.2">
      <c r="A68" s="38"/>
      <c r="C68" s="38"/>
      <c r="D68" s="39"/>
      <c r="E68" s="39"/>
      <c r="F68" s="38"/>
      <c r="G68" s="39"/>
      <c r="H68" s="38"/>
      <c r="I68" s="38"/>
    </row>
  </sheetData>
  <autoFilter ref="A1:L63" xr:uid="{00000000-0009-0000-0000-000011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48"/>
  <sheetViews>
    <sheetView topLeftCell="AE1" zoomScaleNormal="100" zoomScaleSheetLayoutView="85" workbookViewId="0">
      <pane ySplit="1" topLeftCell="A2" activePane="bottomLeft" state="frozen"/>
      <selection pane="bottomLeft" activeCell="AR23" sqref="AR23"/>
    </sheetView>
  </sheetViews>
  <sheetFormatPr baseColWidth="10" defaultColWidth="8.83203125" defaultRowHeight="15" x14ac:dyDescent="0.2"/>
  <cols>
    <col min="1" max="1" width="5.83203125" style="61" customWidth="1"/>
    <col min="2" max="2" width="20.5" customWidth="1"/>
    <col min="3" max="7" width="9.83203125" customWidth="1"/>
    <col min="8" max="8" width="9.5" customWidth="1"/>
    <col min="9" max="9" width="5.5" style="61" customWidth="1"/>
    <col min="10" max="10" width="20.5" customWidth="1"/>
    <col min="11" max="15" width="9.83203125" customWidth="1"/>
    <col min="16" max="16" width="10.5" customWidth="1"/>
    <col min="17" max="17" width="4.1640625" style="61" customWidth="1"/>
    <col min="18" max="18" width="20.5" customWidth="1"/>
    <col min="19" max="23" width="9.83203125" customWidth="1"/>
    <col min="24" max="24" width="11.1640625" customWidth="1"/>
    <col min="25" max="25" width="4.5" style="61" customWidth="1"/>
    <col min="26" max="26" width="20.5" customWidth="1"/>
    <col min="27" max="31" width="9.83203125" customWidth="1"/>
    <col min="32" max="32" width="10.83203125" customWidth="1"/>
    <col min="33" max="33" width="4" style="61" customWidth="1"/>
    <col min="34" max="34" width="20.5" customWidth="1"/>
    <col min="35" max="39" width="9.83203125" customWidth="1"/>
    <col min="40" max="40" width="14" customWidth="1"/>
    <col min="41" max="41" width="4.1640625" style="61" customWidth="1"/>
    <col min="42" max="42" width="20.5" customWidth="1"/>
    <col min="43" max="47" width="9.83203125" customWidth="1"/>
    <col min="48" max="48" width="13.83203125" customWidth="1"/>
    <col min="49" max="49" width="4.1640625" style="61" customWidth="1"/>
    <col min="50" max="50" width="20.5" customWidth="1"/>
    <col min="51" max="55" width="9.83203125" customWidth="1"/>
    <col min="56" max="56" width="12" customWidth="1"/>
    <col min="57" max="57" width="4" style="61" customWidth="1"/>
    <col min="58" max="58" width="20.5" customWidth="1"/>
    <col min="59" max="63" width="9.83203125" customWidth="1"/>
    <col min="64" max="64" width="11.5" customWidth="1"/>
    <col min="65" max="65" width="3.5" style="61" customWidth="1"/>
    <col min="66" max="66" width="20.5" customWidth="1"/>
    <col min="67" max="71" width="9.83203125" customWidth="1"/>
    <col min="72" max="72" width="13.5" customWidth="1"/>
    <col min="73" max="73" width="3.5" style="61" customWidth="1"/>
    <col min="74" max="74" width="20.5" customWidth="1"/>
    <col min="75" max="79" width="9.83203125" customWidth="1"/>
  </cols>
  <sheetData>
    <row r="1" spans="1:79" s="54" customFormat="1" ht="26" x14ac:dyDescent="0.3">
      <c r="A1" s="60"/>
      <c r="B1" s="55" t="s">
        <v>994</v>
      </c>
      <c r="I1" s="60"/>
      <c r="J1" s="55" t="s">
        <v>995</v>
      </c>
      <c r="Q1" s="60"/>
      <c r="R1" s="55" t="s">
        <v>992</v>
      </c>
      <c r="Y1" s="60"/>
      <c r="Z1" s="55" t="s">
        <v>993</v>
      </c>
      <c r="AG1" s="60"/>
      <c r="AH1" s="55" t="s">
        <v>996</v>
      </c>
      <c r="AO1" s="60"/>
      <c r="AP1" s="55" t="s">
        <v>997</v>
      </c>
      <c r="AW1" s="60"/>
      <c r="AX1" s="55" t="s">
        <v>998</v>
      </c>
      <c r="BE1" s="60"/>
      <c r="BF1" s="55" t="s">
        <v>999</v>
      </c>
      <c r="BM1" s="60"/>
      <c r="BN1" s="55" t="s">
        <v>1000</v>
      </c>
      <c r="BU1" s="60"/>
      <c r="BV1" s="55" t="s">
        <v>1001</v>
      </c>
    </row>
    <row r="2" spans="1:79" ht="15" customHeight="1" x14ac:dyDescent="0.35">
      <c r="B2" s="35"/>
      <c r="J2" s="35"/>
    </row>
    <row r="3" spans="1:79" x14ac:dyDescent="0.2">
      <c r="R3" s="10" t="s">
        <v>18</v>
      </c>
      <c r="S3" t="s">
        <v>11</v>
      </c>
      <c r="Z3" s="10" t="s">
        <v>18</v>
      </c>
      <c r="AA3" t="s">
        <v>12</v>
      </c>
      <c r="AH3" s="10" t="s">
        <v>18</v>
      </c>
      <c r="AI3" t="s">
        <v>11</v>
      </c>
      <c r="AP3" s="10" t="s">
        <v>18</v>
      </c>
      <c r="AQ3" t="s">
        <v>12</v>
      </c>
      <c r="AX3" s="10" t="s">
        <v>18</v>
      </c>
      <c r="AY3" t="s">
        <v>11</v>
      </c>
      <c r="BF3" s="10" t="s">
        <v>18</v>
      </c>
      <c r="BG3" t="s">
        <v>12</v>
      </c>
      <c r="BN3" s="10" t="s">
        <v>18</v>
      </c>
      <c r="BO3" t="s">
        <v>11</v>
      </c>
      <c r="BV3" s="10" t="s">
        <v>18</v>
      </c>
      <c r="BW3" t="s">
        <v>12</v>
      </c>
    </row>
    <row r="4" spans="1:79" x14ac:dyDescent="0.2">
      <c r="B4" s="10" t="s">
        <v>18</v>
      </c>
      <c r="C4" t="s">
        <v>11</v>
      </c>
      <c r="J4" s="10" t="s">
        <v>18</v>
      </c>
      <c r="K4" t="s">
        <v>12</v>
      </c>
      <c r="R4" s="10" t="s">
        <v>19</v>
      </c>
      <c r="S4" t="s">
        <v>870</v>
      </c>
      <c r="Z4" s="10" t="s">
        <v>19</v>
      </c>
      <c r="AA4" t="s">
        <v>656</v>
      </c>
      <c r="AH4" s="10" t="s">
        <v>19</v>
      </c>
      <c r="AI4" t="s">
        <v>865</v>
      </c>
      <c r="AP4" s="10" t="s">
        <v>19</v>
      </c>
      <c r="AQ4" t="s">
        <v>866</v>
      </c>
      <c r="AX4" s="10" t="s">
        <v>19</v>
      </c>
      <c r="AY4" t="s">
        <v>869</v>
      </c>
      <c r="BF4" s="10" t="s">
        <v>19</v>
      </c>
      <c r="BG4" t="s">
        <v>867</v>
      </c>
      <c r="BN4" s="10" t="s">
        <v>19</v>
      </c>
      <c r="BO4" t="s">
        <v>631</v>
      </c>
      <c r="BV4" s="10" t="s">
        <v>19</v>
      </c>
      <c r="BW4" t="s">
        <v>868</v>
      </c>
    </row>
    <row r="6" spans="1:79" s="45" customFormat="1" ht="48" x14ac:dyDescent="0.2">
      <c r="A6" s="62"/>
      <c r="B6" s="43" t="s">
        <v>848</v>
      </c>
      <c r="C6" s="46" t="s">
        <v>852</v>
      </c>
      <c r="D6" s="44" t="s">
        <v>849</v>
      </c>
      <c r="E6" s="44" t="s">
        <v>850</v>
      </c>
      <c r="F6" s="44" t="s">
        <v>851</v>
      </c>
      <c r="G6" s="44" t="s">
        <v>864</v>
      </c>
      <c r="I6" s="62"/>
      <c r="J6" s="43" t="s">
        <v>848</v>
      </c>
      <c r="K6" s="46" t="s">
        <v>852</v>
      </c>
      <c r="L6" s="44" t="s">
        <v>849</v>
      </c>
      <c r="M6" s="44" t="s">
        <v>850</v>
      </c>
      <c r="N6" s="44" t="s">
        <v>851</v>
      </c>
      <c r="O6" s="44" t="s">
        <v>864</v>
      </c>
      <c r="Q6" s="62"/>
      <c r="R6" s="43" t="s">
        <v>848</v>
      </c>
      <c r="S6" s="46" t="s">
        <v>852</v>
      </c>
      <c r="T6" s="44" t="s">
        <v>849</v>
      </c>
      <c r="U6" s="44" t="s">
        <v>850</v>
      </c>
      <c r="V6" s="44" t="s">
        <v>851</v>
      </c>
      <c r="W6" s="44" t="s">
        <v>864</v>
      </c>
      <c r="Y6" s="62"/>
      <c r="Z6" s="43" t="s">
        <v>848</v>
      </c>
      <c r="AA6" s="46" t="s">
        <v>852</v>
      </c>
      <c r="AB6" s="44" t="s">
        <v>849</v>
      </c>
      <c r="AC6" s="44" t="s">
        <v>850</v>
      </c>
      <c r="AD6" s="44" t="s">
        <v>851</v>
      </c>
      <c r="AE6" s="44" t="s">
        <v>864</v>
      </c>
      <c r="AG6" s="62"/>
      <c r="AH6" s="43" t="s">
        <v>848</v>
      </c>
      <c r="AI6" s="46" t="s">
        <v>852</v>
      </c>
      <c r="AJ6" s="44" t="s">
        <v>849</v>
      </c>
      <c r="AK6" s="44" t="s">
        <v>850</v>
      </c>
      <c r="AL6" s="44" t="s">
        <v>851</v>
      </c>
      <c r="AM6" s="44" t="s">
        <v>864</v>
      </c>
      <c r="AO6" s="62"/>
      <c r="AP6" s="43" t="s">
        <v>848</v>
      </c>
      <c r="AQ6" s="46" t="s">
        <v>852</v>
      </c>
      <c r="AR6" s="44" t="s">
        <v>849</v>
      </c>
      <c r="AS6" s="44" t="s">
        <v>850</v>
      </c>
      <c r="AT6" s="44" t="s">
        <v>851</v>
      </c>
      <c r="AU6" s="44" t="s">
        <v>864</v>
      </c>
      <c r="AW6" s="62"/>
      <c r="AX6" s="43" t="s">
        <v>848</v>
      </c>
      <c r="AY6" s="46" t="s">
        <v>852</v>
      </c>
      <c r="AZ6" s="44" t="s">
        <v>849</v>
      </c>
      <c r="BA6" s="44" t="s">
        <v>850</v>
      </c>
      <c r="BB6" s="44" t="s">
        <v>851</v>
      </c>
      <c r="BC6" s="44" t="s">
        <v>864</v>
      </c>
      <c r="BE6" s="62"/>
      <c r="BF6" s="43" t="s">
        <v>848</v>
      </c>
      <c r="BG6" s="46" t="s">
        <v>852</v>
      </c>
      <c r="BH6" s="44" t="s">
        <v>849</v>
      </c>
      <c r="BI6" s="44" t="s">
        <v>850</v>
      </c>
      <c r="BJ6" s="44" t="s">
        <v>851</v>
      </c>
      <c r="BK6" s="44" t="s">
        <v>864</v>
      </c>
      <c r="BM6" s="62"/>
      <c r="BN6" s="43" t="s">
        <v>848</v>
      </c>
      <c r="BO6" s="46" t="s">
        <v>852</v>
      </c>
      <c r="BP6" s="44" t="s">
        <v>849</v>
      </c>
      <c r="BQ6" s="44" t="s">
        <v>850</v>
      </c>
      <c r="BR6" s="44" t="s">
        <v>851</v>
      </c>
      <c r="BS6" s="44" t="s">
        <v>864</v>
      </c>
      <c r="BU6" s="62"/>
      <c r="BV6" s="43" t="s">
        <v>848</v>
      </c>
      <c r="BW6" s="46" t="s">
        <v>852</v>
      </c>
      <c r="BX6" s="44" t="s">
        <v>849</v>
      </c>
      <c r="BY6" s="44" t="s">
        <v>850</v>
      </c>
      <c r="BZ6" s="44" t="s">
        <v>851</v>
      </c>
      <c r="CA6" s="44" t="s">
        <v>864</v>
      </c>
    </row>
    <row r="7" spans="1:79" x14ac:dyDescent="0.2">
      <c r="A7" s="61">
        <f>+RANK(C7,$C$7:$C$999,0)</f>
        <v>1</v>
      </c>
      <c r="B7" s="51" t="s">
        <v>854</v>
      </c>
      <c r="C7" s="69">
        <v>400</v>
      </c>
      <c r="D7" s="69">
        <v>100</v>
      </c>
      <c r="E7" s="69">
        <v>100</v>
      </c>
      <c r="F7" s="69">
        <v>100</v>
      </c>
      <c r="G7" s="69">
        <v>100</v>
      </c>
      <c r="I7" s="61">
        <f>+RANK(K7,$K$7:$K$999,0)</f>
        <v>1</v>
      </c>
      <c r="J7" s="51" t="s">
        <v>42</v>
      </c>
      <c r="K7" s="69">
        <v>400</v>
      </c>
      <c r="L7" s="69">
        <v>100</v>
      </c>
      <c r="M7" s="69">
        <v>100</v>
      </c>
      <c r="N7" s="69">
        <v>100</v>
      </c>
      <c r="O7" s="69">
        <v>100</v>
      </c>
      <c r="Q7" s="63">
        <f>+RANK(S7,$S$7:$S$999,0)</f>
        <v>1</v>
      </c>
      <c r="R7" s="51" t="s">
        <v>854</v>
      </c>
      <c r="S7" s="69">
        <v>400</v>
      </c>
      <c r="T7" s="69">
        <v>100</v>
      </c>
      <c r="U7" s="69">
        <v>100</v>
      </c>
      <c r="V7" s="69">
        <v>100</v>
      </c>
      <c r="W7" s="69">
        <v>100</v>
      </c>
      <c r="Y7" s="61">
        <f>+RANK(AA7,$AA$7:$AA$999,0)</f>
        <v>1</v>
      </c>
      <c r="Z7" s="51" t="s">
        <v>925</v>
      </c>
      <c r="AA7" s="69">
        <v>396</v>
      </c>
      <c r="AB7" s="69">
        <v>99</v>
      </c>
      <c r="AC7" s="69">
        <v>99</v>
      </c>
      <c r="AD7" s="69">
        <v>99</v>
      </c>
      <c r="AE7" s="69">
        <v>99</v>
      </c>
      <c r="AG7" s="63">
        <f>+RANK(AI7,$AI$7:$AI$999,0)</f>
        <v>1</v>
      </c>
      <c r="AH7" s="51" t="s">
        <v>632</v>
      </c>
      <c r="AI7" s="69">
        <v>391</v>
      </c>
      <c r="AJ7" s="69">
        <v>99</v>
      </c>
      <c r="AK7" s="69">
        <v>98</v>
      </c>
      <c r="AL7" s="69">
        <v>99</v>
      </c>
      <c r="AM7" s="69">
        <v>95</v>
      </c>
      <c r="AO7" s="61">
        <f>+RANK(AQ7,$AQ$7:$AQ$999,0)</f>
        <v>1</v>
      </c>
      <c r="AP7" s="51" t="s">
        <v>1069</v>
      </c>
      <c r="AQ7" s="69">
        <v>379</v>
      </c>
      <c r="AR7" s="69">
        <v>97</v>
      </c>
      <c r="AS7" s="69">
        <v>94</v>
      </c>
      <c r="AT7" s="69">
        <v>97</v>
      </c>
      <c r="AU7" s="69">
        <v>91</v>
      </c>
      <c r="AW7" s="63">
        <f>+RANK(AY7,$AY$7:$AY$999,0)</f>
        <v>1</v>
      </c>
      <c r="AX7" s="51" t="s">
        <v>39</v>
      </c>
      <c r="AY7" s="69">
        <v>386</v>
      </c>
      <c r="AZ7" s="69">
        <v>97</v>
      </c>
      <c r="BA7" s="69">
        <v>95</v>
      </c>
      <c r="BB7" s="69">
        <v>97</v>
      </c>
      <c r="BC7" s="69">
        <v>97</v>
      </c>
      <c r="BE7" s="61">
        <f>+RANK(BG7,$BG$7:$BG$999,0)</f>
        <v>1</v>
      </c>
      <c r="BF7" s="51" t="s">
        <v>42</v>
      </c>
      <c r="BG7" s="69">
        <v>400</v>
      </c>
      <c r="BH7" s="69">
        <v>100</v>
      </c>
      <c r="BI7" s="69">
        <v>100</v>
      </c>
      <c r="BJ7" s="69">
        <v>100</v>
      </c>
      <c r="BK7" s="69">
        <v>100</v>
      </c>
      <c r="BM7" s="61">
        <f>+RANK(BO7,$BO$7:$BO$999,0)</f>
        <v>1</v>
      </c>
      <c r="BN7" s="51" t="s">
        <v>1119</v>
      </c>
      <c r="BO7" s="69">
        <v>261</v>
      </c>
      <c r="BP7" s="69">
        <v>96</v>
      </c>
      <c r="BQ7" s="69">
        <v>69</v>
      </c>
      <c r="BR7" s="69">
        <v>61</v>
      </c>
      <c r="BS7" s="69">
        <v>35</v>
      </c>
      <c r="BU7" s="61">
        <f>+RANK(BW7,$BW$7:$BW$9,0)</f>
        <v>1</v>
      </c>
      <c r="BV7" s="51" t="s">
        <v>885</v>
      </c>
      <c r="BW7" s="69">
        <v>217</v>
      </c>
      <c r="BX7" s="69">
        <v>90</v>
      </c>
      <c r="BY7" s="69">
        <v>0</v>
      </c>
      <c r="BZ7" s="69">
        <v>69</v>
      </c>
      <c r="CA7" s="69">
        <v>58</v>
      </c>
    </row>
    <row r="8" spans="1:79" x14ac:dyDescent="0.2">
      <c r="A8" s="61">
        <f t="shared" ref="A8:A71" si="0">+RANK(C8,$C$7:$C$999,0)</f>
        <v>2</v>
      </c>
      <c r="B8" s="51" t="s">
        <v>632</v>
      </c>
      <c r="C8" s="69">
        <v>391</v>
      </c>
      <c r="D8" s="69">
        <v>99</v>
      </c>
      <c r="E8" s="69">
        <v>98</v>
      </c>
      <c r="F8" s="69">
        <v>99</v>
      </c>
      <c r="G8" s="69">
        <v>95</v>
      </c>
      <c r="I8" s="61">
        <f t="shared" ref="I8:I71" si="1">+RANK(K8,$K$7:$K$999,0)</f>
        <v>2</v>
      </c>
      <c r="J8" s="51" t="s">
        <v>925</v>
      </c>
      <c r="K8" s="69">
        <v>396</v>
      </c>
      <c r="L8" s="69">
        <v>99</v>
      </c>
      <c r="M8" s="69">
        <v>99</v>
      </c>
      <c r="N8" s="69">
        <v>99</v>
      </c>
      <c r="O8" s="69">
        <v>99</v>
      </c>
      <c r="Q8" s="63">
        <f t="shared" ref="Q8:Q47" si="2">+RANK(S8,$S$7:$S$999,0)</f>
        <v>2</v>
      </c>
      <c r="R8" s="51" t="s">
        <v>939</v>
      </c>
      <c r="S8" s="69">
        <v>385</v>
      </c>
      <c r="T8" s="69">
        <v>100</v>
      </c>
      <c r="U8" s="69">
        <v>98</v>
      </c>
      <c r="V8" s="69">
        <v>98</v>
      </c>
      <c r="W8" s="69">
        <v>89</v>
      </c>
      <c r="Y8" s="61">
        <f t="shared" ref="Y8:Y65" si="3">+RANK(AA8,$AA$7:$AA$999,0)</f>
        <v>2</v>
      </c>
      <c r="Z8" s="51" t="s">
        <v>890</v>
      </c>
      <c r="AA8" s="69">
        <v>384</v>
      </c>
      <c r="AB8" s="69">
        <v>98</v>
      </c>
      <c r="AC8" s="69">
        <v>96</v>
      </c>
      <c r="AD8" s="69">
        <v>98</v>
      </c>
      <c r="AE8" s="69">
        <v>92</v>
      </c>
      <c r="AG8" s="63">
        <f t="shared" ref="AG8:AG52" si="4">+RANK(AI8,$AI$7:$AI$999,0)</f>
        <v>2</v>
      </c>
      <c r="AH8" s="51" t="s">
        <v>855</v>
      </c>
      <c r="AI8" s="69">
        <v>382</v>
      </c>
      <c r="AJ8" s="69">
        <v>97</v>
      </c>
      <c r="AK8" s="69">
        <v>96</v>
      </c>
      <c r="AL8" s="69">
        <v>98</v>
      </c>
      <c r="AM8" s="69">
        <v>91</v>
      </c>
      <c r="AO8" s="61">
        <f t="shared" ref="AO8:AO58" si="5">+RANK(AQ8,$AQ$7:$AQ$999,0)</f>
        <v>2</v>
      </c>
      <c r="AP8" s="51" t="s">
        <v>61</v>
      </c>
      <c r="AQ8" s="69">
        <v>334</v>
      </c>
      <c r="AR8" s="69">
        <v>83</v>
      </c>
      <c r="AS8" s="69">
        <v>87</v>
      </c>
      <c r="AT8" s="69">
        <v>80</v>
      </c>
      <c r="AU8" s="69">
        <v>84</v>
      </c>
      <c r="AW8" s="63">
        <f t="shared" ref="AW8:AW39" si="6">+RANK(AY8,$AY$7:$AY$999,0)</f>
        <v>2</v>
      </c>
      <c r="AX8" s="51" t="s">
        <v>655</v>
      </c>
      <c r="AY8" s="69">
        <v>297</v>
      </c>
      <c r="AZ8" s="69">
        <v>84</v>
      </c>
      <c r="BA8" s="69">
        <v>80</v>
      </c>
      <c r="BB8" s="69">
        <v>76</v>
      </c>
      <c r="BC8" s="69">
        <v>57</v>
      </c>
      <c r="BE8" s="61">
        <f t="shared" ref="BE8:BE35" si="7">+RANK(BG8,$BG$7:$BG$999,0)</f>
        <v>2</v>
      </c>
      <c r="BF8" s="51" t="s">
        <v>1059</v>
      </c>
      <c r="BG8" s="69">
        <v>383</v>
      </c>
      <c r="BH8" s="69">
        <v>95</v>
      </c>
      <c r="BI8" s="69">
        <v>95</v>
      </c>
      <c r="BJ8" s="69">
        <v>97</v>
      </c>
      <c r="BK8" s="69">
        <v>96</v>
      </c>
      <c r="BM8" s="61">
        <f t="shared" ref="BM8:BM22" si="8">+RANK(BO8,$BO$7:$BO$999,0)</f>
        <v>2</v>
      </c>
      <c r="BN8" s="51" t="s">
        <v>51</v>
      </c>
      <c r="BO8" s="69">
        <v>194</v>
      </c>
      <c r="BP8" s="69">
        <v>80</v>
      </c>
      <c r="BQ8" s="69">
        <v>0</v>
      </c>
      <c r="BR8" s="69">
        <v>68</v>
      </c>
      <c r="BS8" s="69">
        <v>46</v>
      </c>
      <c r="BU8" s="61">
        <f t="shared" ref="BU8:BU18" si="9">+RANK(BW8,$BW$7:$BW$9,0)</f>
        <v>2</v>
      </c>
      <c r="BV8" s="51" t="s">
        <v>1269</v>
      </c>
      <c r="BW8" s="69">
        <v>0</v>
      </c>
      <c r="BX8" s="69">
        <v>74</v>
      </c>
      <c r="BY8" s="69">
        <v>0</v>
      </c>
      <c r="BZ8" s="69">
        <v>0</v>
      </c>
      <c r="CA8" s="69">
        <v>0</v>
      </c>
    </row>
    <row r="9" spans="1:79" x14ac:dyDescent="0.2">
      <c r="A9" s="61">
        <f t="shared" si="0"/>
        <v>3</v>
      </c>
      <c r="B9" s="51" t="s">
        <v>39</v>
      </c>
      <c r="C9" s="69">
        <v>386</v>
      </c>
      <c r="D9" s="69">
        <v>97</v>
      </c>
      <c r="E9" s="69">
        <v>95</v>
      </c>
      <c r="F9" s="69">
        <v>97</v>
      </c>
      <c r="G9" s="69">
        <v>97</v>
      </c>
      <c r="I9" s="61">
        <f t="shared" si="1"/>
        <v>3</v>
      </c>
      <c r="J9" s="51" t="s">
        <v>890</v>
      </c>
      <c r="K9" s="69">
        <v>384</v>
      </c>
      <c r="L9" s="69">
        <v>98</v>
      </c>
      <c r="M9" s="69">
        <v>96</v>
      </c>
      <c r="N9" s="69">
        <v>98</v>
      </c>
      <c r="O9" s="69">
        <v>92</v>
      </c>
      <c r="Q9" s="63">
        <f t="shared" si="2"/>
        <v>3</v>
      </c>
      <c r="R9" s="51" t="s">
        <v>1058</v>
      </c>
      <c r="S9" s="69">
        <v>364</v>
      </c>
      <c r="T9" s="69">
        <v>93</v>
      </c>
      <c r="U9" s="69">
        <v>92</v>
      </c>
      <c r="V9" s="69">
        <v>87</v>
      </c>
      <c r="W9" s="69">
        <v>92</v>
      </c>
      <c r="Y9" s="61">
        <f t="shared" si="3"/>
        <v>3</v>
      </c>
      <c r="Z9" s="51" t="s">
        <v>940</v>
      </c>
      <c r="AA9" s="69">
        <v>368</v>
      </c>
      <c r="AB9" s="69">
        <v>96</v>
      </c>
      <c r="AC9" s="69">
        <v>90</v>
      </c>
      <c r="AD9" s="69">
        <v>92</v>
      </c>
      <c r="AE9" s="69">
        <v>90</v>
      </c>
      <c r="AG9" s="63">
        <f t="shared" si="4"/>
        <v>3</v>
      </c>
      <c r="AH9" s="51" t="s">
        <v>881</v>
      </c>
      <c r="AI9" s="69">
        <v>381</v>
      </c>
      <c r="AJ9" s="69">
        <v>96</v>
      </c>
      <c r="AK9" s="69">
        <v>96</v>
      </c>
      <c r="AL9" s="69">
        <v>96</v>
      </c>
      <c r="AM9" s="69">
        <v>93</v>
      </c>
      <c r="AO9" s="61">
        <f t="shared" si="5"/>
        <v>3</v>
      </c>
      <c r="AP9" s="51" t="s">
        <v>643</v>
      </c>
      <c r="AQ9" s="69">
        <v>331</v>
      </c>
      <c r="AR9" s="69">
        <v>89</v>
      </c>
      <c r="AS9" s="69">
        <v>81</v>
      </c>
      <c r="AT9" s="69">
        <v>76</v>
      </c>
      <c r="AU9" s="69">
        <v>85</v>
      </c>
      <c r="AW9" s="63">
        <f t="shared" si="6"/>
        <v>3</v>
      </c>
      <c r="AX9" s="51" t="s">
        <v>650</v>
      </c>
      <c r="AY9" s="69">
        <v>296</v>
      </c>
      <c r="AZ9" s="69">
        <v>87</v>
      </c>
      <c r="BA9" s="69">
        <v>76</v>
      </c>
      <c r="BB9" s="69">
        <v>66</v>
      </c>
      <c r="BC9" s="69">
        <v>67</v>
      </c>
      <c r="BE9" s="61">
        <f t="shared" si="7"/>
        <v>3</v>
      </c>
      <c r="BF9" s="51" t="s">
        <v>58</v>
      </c>
      <c r="BG9" s="69">
        <v>321</v>
      </c>
      <c r="BH9" s="69">
        <v>86</v>
      </c>
      <c r="BI9" s="69">
        <v>85</v>
      </c>
      <c r="BJ9" s="69">
        <v>84</v>
      </c>
      <c r="BK9" s="69">
        <v>66</v>
      </c>
      <c r="BM9" s="61">
        <f t="shared" si="8"/>
        <v>3</v>
      </c>
      <c r="BN9" s="51" t="s">
        <v>47</v>
      </c>
      <c r="BO9" s="69">
        <v>0</v>
      </c>
      <c r="BP9" s="69">
        <v>0</v>
      </c>
      <c r="BQ9" s="69">
        <v>84</v>
      </c>
      <c r="BR9" s="69">
        <v>70</v>
      </c>
      <c r="BS9" s="69">
        <v>54</v>
      </c>
      <c r="BU9" s="61">
        <f t="shared" si="9"/>
        <v>2</v>
      </c>
      <c r="BV9" s="51" t="s">
        <v>1252</v>
      </c>
      <c r="BW9" s="69">
        <v>0</v>
      </c>
      <c r="BX9" s="69">
        <v>0</v>
      </c>
      <c r="BY9" s="69">
        <v>0</v>
      </c>
      <c r="BZ9" s="69">
        <v>86</v>
      </c>
      <c r="CA9" s="69">
        <v>72</v>
      </c>
    </row>
    <row r="10" spans="1:79" x14ac:dyDescent="0.2">
      <c r="A10" s="61">
        <f t="shared" si="0"/>
        <v>4</v>
      </c>
      <c r="B10" s="51" t="s">
        <v>939</v>
      </c>
      <c r="C10" s="69">
        <v>385</v>
      </c>
      <c r="D10" s="69">
        <v>100</v>
      </c>
      <c r="E10" s="69">
        <v>98</v>
      </c>
      <c r="F10" s="69">
        <v>98</v>
      </c>
      <c r="G10" s="69">
        <v>89</v>
      </c>
      <c r="I10" s="61">
        <f t="shared" si="1"/>
        <v>4</v>
      </c>
      <c r="J10" s="51" t="s">
        <v>1059</v>
      </c>
      <c r="K10" s="69">
        <v>383</v>
      </c>
      <c r="L10" s="69">
        <v>95</v>
      </c>
      <c r="M10" s="69">
        <v>95</v>
      </c>
      <c r="N10" s="69">
        <v>97</v>
      </c>
      <c r="O10" s="69">
        <v>96</v>
      </c>
      <c r="Q10" s="63">
        <f t="shared" si="2"/>
        <v>4</v>
      </c>
      <c r="R10" s="51" t="s">
        <v>820</v>
      </c>
      <c r="S10" s="69">
        <v>318</v>
      </c>
      <c r="T10" s="69">
        <v>89</v>
      </c>
      <c r="U10" s="69">
        <v>84</v>
      </c>
      <c r="V10" s="69">
        <v>78</v>
      </c>
      <c r="W10" s="69">
        <v>67</v>
      </c>
      <c r="Y10" s="61">
        <f t="shared" si="3"/>
        <v>4</v>
      </c>
      <c r="Z10" s="51" t="s">
        <v>1113</v>
      </c>
      <c r="AA10" s="69">
        <v>282</v>
      </c>
      <c r="AB10" s="69">
        <v>95</v>
      </c>
      <c r="AC10" s="69">
        <v>0</v>
      </c>
      <c r="AD10" s="69">
        <v>92</v>
      </c>
      <c r="AE10" s="69">
        <v>95</v>
      </c>
      <c r="AG10" s="63">
        <f t="shared" si="4"/>
        <v>4</v>
      </c>
      <c r="AH10" s="51" t="s">
        <v>647</v>
      </c>
      <c r="AI10" s="69">
        <v>362</v>
      </c>
      <c r="AJ10" s="69">
        <v>91</v>
      </c>
      <c r="AK10" s="69">
        <v>89</v>
      </c>
      <c r="AL10" s="69">
        <v>93</v>
      </c>
      <c r="AM10" s="69">
        <v>89</v>
      </c>
      <c r="AO10" s="61">
        <f t="shared" si="5"/>
        <v>4</v>
      </c>
      <c r="AP10" s="51" t="s">
        <v>644</v>
      </c>
      <c r="AQ10" s="69">
        <v>284</v>
      </c>
      <c r="AR10" s="69">
        <v>100</v>
      </c>
      <c r="AS10" s="69">
        <v>0</v>
      </c>
      <c r="AT10" s="69">
        <v>95</v>
      </c>
      <c r="AU10" s="69">
        <v>89</v>
      </c>
      <c r="AW10" s="63">
        <f t="shared" si="6"/>
        <v>4</v>
      </c>
      <c r="AX10" s="51" t="s">
        <v>658</v>
      </c>
      <c r="AY10" s="69">
        <v>294</v>
      </c>
      <c r="AZ10" s="69">
        <v>95</v>
      </c>
      <c r="BA10" s="69">
        <v>78</v>
      </c>
      <c r="BB10" s="69">
        <v>56</v>
      </c>
      <c r="BC10" s="69">
        <v>65</v>
      </c>
      <c r="BE10" s="61">
        <f t="shared" si="7"/>
        <v>4</v>
      </c>
      <c r="BF10" s="51" t="s">
        <v>60</v>
      </c>
      <c r="BG10" s="69">
        <v>311</v>
      </c>
      <c r="BH10" s="69">
        <v>87</v>
      </c>
      <c r="BI10" s="69">
        <v>77</v>
      </c>
      <c r="BJ10" s="69">
        <v>83</v>
      </c>
      <c r="BK10" s="69">
        <v>64</v>
      </c>
      <c r="BM10" s="61">
        <f t="shared" si="8"/>
        <v>3</v>
      </c>
      <c r="BN10" s="51" t="s">
        <v>54</v>
      </c>
      <c r="BO10" s="69">
        <v>0</v>
      </c>
      <c r="BP10" s="69">
        <v>88</v>
      </c>
      <c r="BQ10" s="69">
        <v>81</v>
      </c>
      <c r="BR10" s="69">
        <v>60</v>
      </c>
      <c r="BS10" s="69">
        <v>0</v>
      </c>
      <c r="BU10" s="61">
        <f t="shared" si="9"/>
        <v>2</v>
      </c>
    </row>
    <row r="11" spans="1:79" x14ac:dyDescent="0.2">
      <c r="A11" s="61">
        <f t="shared" si="0"/>
        <v>5</v>
      </c>
      <c r="B11" s="51" t="s">
        <v>855</v>
      </c>
      <c r="C11" s="69">
        <v>382</v>
      </c>
      <c r="D11" s="69">
        <v>97</v>
      </c>
      <c r="E11" s="69">
        <v>96</v>
      </c>
      <c r="F11" s="69">
        <v>98</v>
      </c>
      <c r="G11" s="69">
        <v>91</v>
      </c>
      <c r="I11" s="61">
        <f t="shared" si="1"/>
        <v>5</v>
      </c>
      <c r="J11" s="51" t="s">
        <v>1069</v>
      </c>
      <c r="K11" s="69">
        <v>379</v>
      </c>
      <c r="L11" s="69">
        <v>97</v>
      </c>
      <c r="M11" s="69">
        <v>94</v>
      </c>
      <c r="N11" s="69">
        <v>97</v>
      </c>
      <c r="O11" s="69">
        <v>91</v>
      </c>
      <c r="Q11" s="63">
        <f t="shared" si="2"/>
        <v>5</v>
      </c>
      <c r="R11" s="51" t="s">
        <v>40</v>
      </c>
      <c r="S11" s="69">
        <v>297</v>
      </c>
      <c r="T11" s="69">
        <v>99</v>
      </c>
      <c r="U11" s="69">
        <v>0</v>
      </c>
      <c r="V11" s="69">
        <v>99</v>
      </c>
      <c r="W11" s="69">
        <v>99</v>
      </c>
      <c r="Y11" s="61">
        <f t="shared" si="3"/>
        <v>5</v>
      </c>
      <c r="Z11" s="51" t="s">
        <v>1146</v>
      </c>
      <c r="AA11" s="69">
        <v>230</v>
      </c>
      <c r="AB11" s="69">
        <v>78</v>
      </c>
      <c r="AC11" s="69">
        <v>0</v>
      </c>
      <c r="AD11" s="69">
        <v>81</v>
      </c>
      <c r="AE11" s="69">
        <v>71</v>
      </c>
      <c r="AG11" s="63">
        <f t="shared" si="4"/>
        <v>5</v>
      </c>
      <c r="AH11" s="51" t="s">
        <v>52</v>
      </c>
      <c r="AI11" s="69">
        <v>345</v>
      </c>
      <c r="AJ11" s="69">
        <v>99</v>
      </c>
      <c r="AK11" s="69">
        <v>86</v>
      </c>
      <c r="AL11" s="69">
        <v>82</v>
      </c>
      <c r="AM11" s="69">
        <v>78</v>
      </c>
      <c r="AO11" s="61">
        <f t="shared" si="5"/>
        <v>5</v>
      </c>
      <c r="AP11" s="51" t="s">
        <v>1034</v>
      </c>
      <c r="AQ11" s="69">
        <v>250</v>
      </c>
      <c r="AR11" s="69">
        <v>93</v>
      </c>
      <c r="AS11" s="69">
        <v>0</v>
      </c>
      <c r="AT11" s="69">
        <v>81</v>
      </c>
      <c r="AU11" s="69">
        <v>76</v>
      </c>
      <c r="AW11" s="63">
        <f t="shared" si="6"/>
        <v>5</v>
      </c>
      <c r="AX11" s="51" t="s">
        <v>893</v>
      </c>
      <c r="AY11" s="69">
        <v>277</v>
      </c>
      <c r="AZ11" s="69">
        <v>91</v>
      </c>
      <c r="BA11" s="69">
        <v>78</v>
      </c>
      <c r="BB11" s="69">
        <v>71</v>
      </c>
      <c r="BC11" s="69">
        <v>37</v>
      </c>
      <c r="BE11" s="61">
        <f t="shared" si="7"/>
        <v>5</v>
      </c>
      <c r="BF11" s="51" t="s">
        <v>1236</v>
      </c>
      <c r="BG11" s="69">
        <v>295</v>
      </c>
      <c r="BH11" s="69">
        <v>97</v>
      </c>
      <c r="BI11" s="69">
        <v>0</v>
      </c>
      <c r="BJ11" s="69">
        <v>100</v>
      </c>
      <c r="BK11" s="69">
        <v>98</v>
      </c>
      <c r="BM11" s="61">
        <f t="shared" si="8"/>
        <v>3</v>
      </c>
      <c r="BN11" s="51" t="s">
        <v>1201</v>
      </c>
      <c r="BO11" s="69">
        <v>0</v>
      </c>
      <c r="BP11" s="69">
        <v>79</v>
      </c>
      <c r="BQ11" s="69">
        <v>0</v>
      </c>
      <c r="BR11" s="69">
        <v>0</v>
      </c>
      <c r="BS11" s="69">
        <v>0</v>
      </c>
      <c r="BU11" s="61">
        <f t="shared" si="9"/>
        <v>2</v>
      </c>
    </row>
    <row r="12" spans="1:79" x14ac:dyDescent="0.2">
      <c r="A12" s="61">
        <f t="shared" si="0"/>
        <v>6</v>
      </c>
      <c r="B12" s="51" t="s">
        <v>881</v>
      </c>
      <c r="C12" s="69">
        <v>381</v>
      </c>
      <c r="D12" s="69">
        <v>96</v>
      </c>
      <c r="E12" s="69">
        <v>96</v>
      </c>
      <c r="F12" s="69">
        <v>96</v>
      </c>
      <c r="G12" s="69">
        <v>93</v>
      </c>
      <c r="I12" s="61">
        <f t="shared" si="1"/>
        <v>6</v>
      </c>
      <c r="J12" s="51" t="s">
        <v>940</v>
      </c>
      <c r="K12" s="69">
        <v>368</v>
      </c>
      <c r="L12" s="69">
        <v>96</v>
      </c>
      <c r="M12" s="69">
        <v>90</v>
      </c>
      <c r="N12" s="69">
        <v>92</v>
      </c>
      <c r="O12" s="69">
        <v>90</v>
      </c>
      <c r="Q12" s="63">
        <f t="shared" si="2"/>
        <v>6</v>
      </c>
      <c r="R12" s="51" t="s">
        <v>882</v>
      </c>
      <c r="S12" s="69">
        <v>267</v>
      </c>
      <c r="T12" s="69">
        <v>95</v>
      </c>
      <c r="U12" s="69">
        <v>0</v>
      </c>
      <c r="V12" s="69">
        <v>81</v>
      </c>
      <c r="W12" s="69">
        <v>91</v>
      </c>
      <c r="Y12" s="61">
        <f t="shared" si="3"/>
        <v>6</v>
      </c>
      <c r="Z12" s="51" t="s">
        <v>1060</v>
      </c>
      <c r="AA12" s="69">
        <v>211</v>
      </c>
      <c r="AB12" s="69">
        <v>70</v>
      </c>
      <c r="AC12" s="69">
        <v>0</v>
      </c>
      <c r="AD12" s="69">
        <v>79</v>
      </c>
      <c r="AE12" s="69">
        <v>62</v>
      </c>
      <c r="AG12" s="63">
        <f t="shared" si="4"/>
        <v>6</v>
      </c>
      <c r="AH12" s="51" t="s">
        <v>640</v>
      </c>
      <c r="AI12" s="69">
        <v>305</v>
      </c>
      <c r="AJ12" s="69">
        <v>89</v>
      </c>
      <c r="AK12" s="69">
        <v>82</v>
      </c>
      <c r="AL12" s="69">
        <v>59</v>
      </c>
      <c r="AM12" s="69">
        <v>75</v>
      </c>
      <c r="AO12" s="61">
        <f t="shared" si="5"/>
        <v>6</v>
      </c>
      <c r="AP12" s="51" t="s">
        <v>648</v>
      </c>
      <c r="AQ12" s="69">
        <v>225</v>
      </c>
      <c r="AR12" s="69">
        <v>86</v>
      </c>
      <c r="AS12" s="69">
        <v>0</v>
      </c>
      <c r="AT12" s="69">
        <v>77</v>
      </c>
      <c r="AU12" s="69">
        <v>62</v>
      </c>
      <c r="AW12" s="63">
        <f t="shared" si="6"/>
        <v>6</v>
      </c>
      <c r="AX12" s="51" t="s">
        <v>46</v>
      </c>
      <c r="AY12" s="69">
        <v>272</v>
      </c>
      <c r="AZ12" s="69">
        <v>93</v>
      </c>
      <c r="BA12" s="69">
        <v>0</v>
      </c>
      <c r="BB12" s="69">
        <v>91</v>
      </c>
      <c r="BC12" s="69">
        <v>88</v>
      </c>
      <c r="BE12" s="61">
        <f t="shared" si="7"/>
        <v>6</v>
      </c>
      <c r="BF12" s="51" t="s">
        <v>1121</v>
      </c>
      <c r="BG12" s="69">
        <v>268</v>
      </c>
      <c r="BH12" s="69">
        <v>87</v>
      </c>
      <c r="BI12" s="69">
        <v>0</v>
      </c>
      <c r="BJ12" s="69">
        <v>93</v>
      </c>
      <c r="BK12" s="69">
        <v>88</v>
      </c>
      <c r="BM12" s="61">
        <f t="shared" si="8"/>
        <v>3</v>
      </c>
      <c r="BN12" s="51" t="s">
        <v>639</v>
      </c>
      <c r="BO12" s="69">
        <v>0</v>
      </c>
      <c r="BP12" s="69">
        <v>97</v>
      </c>
      <c r="BQ12" s="69">
        <v>83</v>
      </c>
      <c r="BR12" s="69">
        <v>0</v>
      </c>
      <c r="BS12" s="69">
        <v>77</v>
      </c>
      <c r="BU12" s="61">
        <f t="shared" si="9"/>
        <v>2</v>
      </c>
    </row>
    <row r="13" spans="1:79" x14ac:dyDescent="0.2">
      <c r="A13" s="61">
        <f t="shared" si="0"/>
        <v>7</v>
      </c>
      <c r="B13" s="51" t="s">
        <v>1058</v>
      </c>
      <c r="C13" s="69">
        <v>364</v>
      </c>
      <c r="D13" s="69">
        <v>93</v>
      </c>
      <c r="E13" s="69">
        <v>92</v>
      </c>
      <c r="F13" s="69">
        <v>87</v>
      </c>
      <c r="G13" s="69">
        <v>92</v>
      </c>
      <c r="I13" s="61">
        <f t="shared" si="1"/>
        <v>7</v>
      </c>
      <c r="J13" s="51" t="s">
        <v>61</v>
      </c>
      <c r="K13" s="69">
        <v>334</v>
      </c>
      <c r="L13" s="69">
        <v>83</v>
      </c>
      <c r="M13" s="69">
        <v>87</v>
      </c>
      <c r="N13" s="69">
        <v>80</v>
      </c>
      <c r="O13" s="69">
        <v>84</v>
      </c>
      <c r="Q13" s="63">
        <f t="shared" si="2"/>
        <v>7</v>
      </c>
      <c r="R13" s="51" t="s">
        <v>1131</v>
      </c>
      <c r="S13" s="69">
        <v>249</v>
      </c>
      <c r="T13" s="69">
        <v>88</v>
      </c>
      <c r="U13" s="69">
        <v>0</v>
      </c>
      <c r="V13" s="69">
        <v>88</v>
      </c>
      <c r="W13" s="69">
        <v>73</v>
      </c>
      <c r="Y13" s="61">
        <f t="shared" si="3"/>
        <v>7</v>
      </c>
      <c r="Z13" s="51" t="s">
        <v>886</v>
      </c>
      <c r="AA13" s="69">
        <v>196</v>
      </c>
      <c r="AB13" s="69">
        <v>78</v>
      </c>
      <c r="AC13" s="69">
        <v>0</v>
      </c>
      <c r="AD13" s="69">
        <v>66</v>
      </c>
      <c r="AE13" s="69">
        <v>52</v>
      </c>
      <c r="AG13" s="63">
        <f t="shared" si="4"/>
        <v>7</v>
      </c>
      <c r="AH13" s="51" t="s">
        <v>664</v>
      </c>
      <c r="AI13" s="69">
        <v>0</v>
      </c>
      <c r="AJ13" s="69">
        <v>0</v>
      </c>
      <c r="AK13" s="69">
        <v>0</v>
      </c>
      <c r="AL13" s="69">
        <v>76</v>
      </c>
      <c r="AM13" s="69">
        <v>0</v>
      </c>
      <c r="AO13" s="61">
        <f t="shared" si="5"/>
        <v>6</v>
      </c>
      <c r="AP13" s="51" t="s">
        <v>988</v>
      </c>
      <c r="AQ13" s="69">
        <v>225</v>
      </c>
      <c r="AR13" s="69">
        <v>79</v>
      </c>
      <c r="AS13" s="69">
        <v>0</v>
      </c>
      <c r="AT13" s="69">
        <v>65</v>
      </c>
      <c r="AU13" s="69">
        <v>81</v>
      </c>
      <c r="AW13" s="63">
        <f t="shared" si="6"/>
        <v>7</v>
      </c>
      <c r="AX13" s="51" t="s">
        <v>48</v>
      </c>
      <c r="AY13" s="69">
        <v>255</v>
      </c>
      <c r="AZ13" s="69">
        <v>98</v>
      </c>
      <c r="BA13" s="69">
        <v>0</v>
      </c>
      <c r="BB13" s="69">
        <v>85</v>
      </c>
      <c r="BC13" s="69">
        <v>72</v>
      </c>
      <c r="BE13" s="61">
        <f t="shared" si="7"/>
        <v>7</v>
      </c>
      <c r="BF13" s="51" t="s">
        <v>1037</v>
      </c>
      <c r="BG13" s="69">
        <v>219</v>
      </c>
      <c r="BH13" s="69">
        <v>77</v>
      </c>
      <c r="BI13" s="69">
        <v>0</v>
      </c>
      <c r="BJ13" s="69">
        <v>62</v>
      </c>
      <c r="BK13" s="69">
        <v>80</v>
      </c>
      <c r="BM13" s="61">
        <f t="shared" si="8"/>
        <v>3</v>
      </c>
      <c r="BN13" s="51" t="s">
        <v>974</v>
      </c>
      <c r="BO13" s="69">
        <v>0</v>
      </c>
      <c r="BP13" s="69">
        <v>0</v>
      </c>
      <c r="BQ13" s="69">
        <v>0</v>
      </c>
      <c r="BR13" s="69">
        <v>80</v>
      </c>
      <c r="BS13" s="69">
        <v>59</v>
      </c>
      <c r="BU13" s="61">
        <f t="shared" si="9"/>
        <v>2</v>
      </c>
    </row>
    <row r="14" spans="1:79" x14ac:dyDescent="0.2">
      <c r="A14" s="61">
        <f t="shared" si="0"/>
        <v>8</v>
      </c>
      <c r="B14" s="51" t="s">
        <v>647</v>
      </c>
      <c r="C14" s="69">
        <v>362</v>
      </c>
      <c r="D14" s="69">
        <v>91</v>
      </c>
      <c r="E14" s="69">
        <v>89</v>
      </c>
      <c r="F14" s="69">
        <v>93</v>
      </c>
      <c r="G14" s="69">
        <v>89</v>
      </c>
      <c r="I14" s="61">
        <f t="shared" si="1"/>
        <v>8</v>
      </c>
      <c r="J14" s="51" t="s">
        <v>643</v>
      </c>
      <c r="K14" s="69">
        <v>331</v>
      </c>
      <c r="L14" s="69">
        <v>89</v>
      </c>
      <c r="M14" s="69">
        <v>81</v>
      </c>
      <c r="N14" s="69">
        <v>76</v>
      </c>
      <c r="O14" s="69">
        <v>85</v>
      </c>
      <c r="Q14" s="63">
        <f t="shared" si="2"/>
        <v>8</v>
      </c>
      <c r="R14" s="51" t="s">
        <v>1042</v>
      </c>
      <c r="S14" s="69">
        <v>0</v>
      </c>
      <c r="T14" s="69">
        <v>0</v>
      </c>
      <c r="U14" s="69">
        <v>87</v>
      </c>
      <c r="V14" s="69">
        <v>0</v>
      </c>
      <c r="W14" s="69">
        <v>79</v>
      </c>
      <c r="Y14" s="61">
        <f t="shared" si="3"/>
        <v>8</v>
      </c>
      <c r="Z14" s="51" t="s">
        <v>894</v>
      </c>
      <c r="AA14" s="69">
        <v>189</v>
      </c>
      <c r="AB14" s="69">
        <v>76</v>
      </c>
      <c r="AC14" s="69">
        <v>0</v>
      </c>
      <c r="AD14" s="69">
        <v>77</v>
      </c>
      <c r="AE14" s="69">
        <v>36</v>
      </c>
      <c r="AG14" s="63">
        <f t="shared" si="4"/>
        <v>7</v>
      </c>
      <c r="AH14" s="51" t="s">
        <v>1190</v>
      </c>
      <c r="AI14" s="69">
        <v>0</v>
      </c>
      <c r="AJ14" s="69">
        <v>98</v>
      </c>
      <c r="AK14" s="69">
        <v>97</v>
      </c>
      <c r="AL14" s="69">
        <v>0</v>
      </c>
      <c r="AM14" s="69">
        <v>0</v>
      </c>
      <c r="AO14" s="61">
        <f t="shared" si="5"/>
        <v>8</v>
      </c>
      <c r="AP14" s="51" t="s">
        <v>991</v>
      </c>
      <c r="AQ14" s="69">
        <v>213</v>
      </c>
      <c r="AR14" s="69">
        <v>75</v>
      </c>
      <c r="AS14" s="69">
        <v>0</v>
      </c>
      <c r="AT14" s="69">
        <v>82</v>
      </c>
      <c r="AU14" s="69">
        <v>56</v>
      </c>
      <c r="AW14" s="63">
        <f t="shared" si="6"/>
        <v>8</v>
      </c>
      <c r="AX14" s="51" t="s">
        <v>1238</v>
      </c>
      <c r="AY14" s="69">
        <v>0</v>
      </c>
      <c r="AZ14" s="69">
        <v>0</v>
      </c>
      <c r="BA14" s="69">
        <v>0</v>
      </c>
      <c r="BB14" s="69">
        <v>87</v>
      </c>
      <c r="BC14" s="69">
        <v>0</v>
      </c>
      <c r="BE14" s="61">
        <f t="shared" si="7"/>
        <v>8</v>
      </c>
      <c r="BF14" s="51" t="s">
        <v>989</v>
      </c>
      <c r="BG14" s="69">
        <v>0</v>
      </c>
      <c r="BH14" s="69">
        <v>0</v>
      </c>
      <c r="BI14" s="69">
        <v>0</v>
      </c>
      <c r="BJ14" s="69">
        <v>60</v>
      </c>
      <c r="BK14" s="69">
        <v>76</v>
      </c>
      <c r="BM14" s="61">
        <f t="shared" si="8"/>
        <v>3</v>
      </c>
      <c r="BN14" s="51" t="s">
        <v>981</v>
      </c>
      <c r="BO14" s="69">
        <v>0</v>
      </c>
      <c r="BP14" s="69">
        <v>0</v>
      </c>
      <c r="BQ14" s="69">
        <v>0</v>
      </c>
      <c r="BR14" s="69">
        <v>0</v>
      </c>
      <c r="BS14" s="69">
        <v>62</v>
      </c>
      <c r="BU14" s="61">
        <f t="shared" si="9"/>
        <v>2</v>
      </c>
    </row>
    <row r="15" spans="1:79" x14ac:dyDescent="0.2">
      <c r="A15" s="61">
        <f t="shared" si="0"/>
        <v>9</v>
      </c>
      <c r="B15" s="51" t="s">
        <v>52</v>
      </c>
      <c r="C15" s="69">
        <v>345</v>
      </c>
      <c r="D15" s="69">
        <v>99</v>
      </c>
      <c r="E15" s="69">
        <v>86</v>
      </c>
      <c r="F15" s="69">
        <v>82</v>
      </c>
      <c r="G15" s="69">
        <v>78</v>
      </c>
      <c r="I15" s="61">
        <f t="shared" si="1"/>
        <v>9</v>
      </c>
      <c r="J15" s="51" t="s">
        <v>58</v>
      </c>
      <c r="K15" s="69">
        <v>321</v>
      </c>
      <c r="L15" s="69">
        <v>86</v>
      </c>
      <c r="M15" s="69">
        <v>85</v>
      </c>
      <c r="N15" s="69">
        <v>84</v>
      </c>
      <c r="O15" s="69">
        <v>66</v>
      </c>
      <c r="Q15" s="63">
        <f t="shared" si="2"/>
        <v>8</v>
      </c>
      <c r="R15" s="51" t="s">
        <v>1072</v>
      </c>
      <c r="S15" s="69">
        <v>0</v>
      </c>
      <c r="T15" s="69">
        <v>0</v>
      </c>
      <c r="U15" s="69">
        <v>94</v>
      </c>
      <c r="V15" s="69">
        <v>0</v>
      </c>
      <c r="W15" s="69">
        <v>0</v>
      </c>
      <c r="Y15" s="61">
        <f t="shared" si="3"/>
        <v>9</v>
      </c>
      <c r="Z15" s="51" t="s">
        <v>1118</v>
      </c>
      <c r="AA15" s="69">
        <v>0</v>
      </c>
      <c r="AB15" s="69">
        <v>93</v>
      </c>
      <c r="AC15" s="69">
        <v>0</v>
      </c>
      <c r="AD15" s="69">
        <v>82</v>
      </c>
      <c r="AE15" s="69">
        <v>0</v>
      </c>
      <c r="AG15" s="63">
        <f t="shared" si="4"/>
        <v>7</v>
      </c>
      <c r="AH15" s="51" t="s">
        <v>899</v>
      </c>
      <c r="AI15" s="69">
        <v>0</v>
      </c>
      <c r="AJ15" s="69">
        <v>0</v>
      </c>
      <c r="AK15" s="69">
        <v>0</v>
      </c>
      <c r="AL15" s="69">
        <v>80</v>
      </c>
      <c r="AM15" s="69">
        <v>80</v>
      </c>
      <c r="AO15" s="61">
        <f t="shared" si="5"/>
        <v>9</v>
      </c>
      <c r="AP15" s="51" t="s">
        <v>1195</v>
      </c>
      <c r="AQ15" s="69">
        <v>0</v>
      </c>
      <c r="AR15" s="69">
        <v>94</v>
      </c>
      <c r="AS15" s="69">
        <v>0</v>
      </c>
      <c r="AT15" s="69">
        <v>0</v>
      </c>
      <c r="AU15" s="69">
        <v>0</v>
      </c>
      <c r="AW15" s="63">
        <f t="shared" si="6"/>
        <v>8</v>
      </c>
      <c r="AX15" s="51" t="s">
        <v>816</v>
      </c>
      <c r="AY15" s="69">
        <v>0</v>
      </c>
      <c r="AZ15" s="69">
        <v>0</v>
      </c>
      <c r="BA15" s="69">
        <v>0</v>
      </c>
      <c r="BB15" s="69">
        <v>82</v>
      </c>
      <c r="BC15" s="69">
        <v>83</v>
      </c>
      <c r="BE15" s="61">
        <f t="shared" si="7"/>
        <v>8</v>
      </c>
      <c r="BF15" s="51" t="s">
        <v>1114</v>
      </c>
      <c r="BG15" s="69">
        <v>0</v>
      </c>
      <c r="BH15" s="69">
        <v>0</v>
      </c>
      <c r="BI15" s="69">
        <v>0</v>
      </c>
      <c r="BJ15" s="69">
        <v>89</v>
      </c>
      <c r="BK15" s="69">
        <v>0</v>
      </c>
      <c r="BM15" s="61">
        <f t="shared" si="8"/>
        <v>3</v>
      </c>
      <c r="BN15" s="51" t="s">
        <v>1123</v>
      </c>
      <c r="BO15" s="69">
        <v>0</v>
      </c>
      <c r="BP15" s="69">
        <v>0</v>
      </c>
      <c r="BQ15" s="69">
        <v>0</v>
      </c>
      <c r="BR15" s="69">
        <v>57</v>
      </c>
      <c r="BS15" s="69">
        <v>0</v>
      </c>
      <c r="BU15" s="61">
        <f t="shared" si="9"/>
        <v>2</v>
      </c>
    </row>
    <row r="16" spans="1:79" x14ac:dyDescent="0.2">
      <c r="A16" s="61">
        <f t="shared" si="0"/>
        <v>10</v>
      </c>
      <c r="B16" s="51" t="s">
        <v>820</v>
      </c>
      <c r="C16" s="69">
        <v>318</v>
      </c>
      <c r="D16" s="69">
        <v>89</v>
      </c>
      <c r="E16" s="69">
        <v>84</v>
      </c>
      <c r="F16" s="69">
        <v>78</v>
      </c>
      <c r="G16" s="69">
        <v>67</v>
      </c>
      <c r="I16" s="61">
        <f t="shared" si="1"/>
        <v>10</v>
      </c>
      <c r="J16" s="51" t="s">
        <v>60</v>
      </c>
      <c r="K16" s="69">
        <v>311</v>
      </c>
      <c r="L16" s="69">
        <v>87</v>
      </c>
      <c r="M16" s="69">
        <v>77</v>
      </c>
      <c r="N16" s="69">
        <v>83</v>
      </c>
      <c r="O16" s="69">
        <v>64</v>
      </c>
      <c r="Q16" s="63">
        <f t="shared" si="2"/>
        <v>8</v>
      </c>
      <c r="R16" s="51" t="s">
        <v>1265</v>
      </c>
      <c r="S16" s="69">
        <v>0</v>
      </c>
      <c r="T16" s="69">
        <v>87</v>
      </c>
      <c r="U16" s="69">
        <v>0</v>
      </c>
      <c r="V16" s="69">
        <v>0</v>
      </c>
      <c r="W16" s="69">
        <v>0</v>
      </c>
      <c r="Y16" s="61">
        <f t="shared" si="3"/>
        <v>9</v>
      </c>
      <c r="Z16" s="51" t="s">
        <v>1117</v>
      </c>
      <c r="AA16" s="69">
        <v>0</v>
      </c>
      <c r="AB16" s="69">
        <v>83</v>
      </c>
      <c r="AC16" s="69">
        <v>0</v>
      </c>
      <c r="AD16" s="69">
        <v>85</v>
      </c>
      <c r="AE16" s="69">
        <v>0</v>
      </c>
      <c r="AG16" s="63">
        <f t="shared" si="4"/>
        <v>7</v>
      </c>
      <c r="AH16" s="51" t="s">
        <v>819</v>
      </c>
      <c r="AI16" s="69">
        <v>0</v>
      </c>
      <c r="AJ16" s="69">
        <v>0</v>
      </c>
      <c r="AK16" s="69">
        <v>0</v>
      </c>
      <c r="AL16" s="69">
        <v>96</v>
      </c>
      <c r="AM16" s="69">
        <v>97</v>
      </c>
      <c r="AO16" s="61">
        <f t="shared" si="5"/>
        <v>9</v>
      </c>
      <c r="AP16" s="51" t="s">
        <v>1250</v>
      </c>
      <c r="AQ16" s="69">
        <v>0</v>
      </c>
      <c r="AR16" s="69">
        <v>0</v>
      </c>
      <c r="AS16" s="69">
        <v>0</v>
      </c>
      <c r="AT16" s="69">
        <v>89</v>
      </c>
      <c r="AU16" s="69">
        <v>0</v>
      </c>
      <c r="AW16" s="63">
        <f t="shared" si="6"/>
        <v>8</v>
      </c>
      <c r="AX16" s="51" t="s">
        <v>858</v>
      </c>
      <c r="AY16" s="69">
        <v>0</v>
      </c>
      <c r="AZ16" s="69">
        <v>0</v>
      </c>
      <c r="BA16" s="69">
        <v>0</v>
      </c>
      <c r="BB16" s="69">
        <v>85</v>
      </c>
      <c r="BC16" s="69">
        <v>60</v>
      </c>
      <c r="BE16" s="61">
        <f t="shared" si="7"/>
        <v>8</v>
      </c>
      <c r="BF16" s="51" t="s">
        <v>665</v>
      </c>
      <c r="BG16" s="69">
        <v>0</v>
      </c>
      <c r="BH16" s="69">
        <v>0</v>
      </c>
      <c r="BI16" s="69">
        <v>0</v>
      </c>
      <c r="BJ16" s="69">
        <v>0</v>
      </c>
      <c r="BK16" s="69">
        <v>90</v>
      </c>
      <c r="BM16" s="61">
        <f t="shared" si="8"/>
        <v>3</v>
      </c>
      <c r="BN16" s="51" t="s">
        <v>1125</v>
      </c>
      <c r="BO16" s="69">
        <v>0</v>
      </c>
      <c r="BP16" s="69">
        <v>0</v>
      </c>
      <c r="BQ16" s="69">
        <v>0</v>
      </c>
      <c r="BR16" s="69">
        <v>55</v>
      </c>
      <c r="BS16" s="69">
        <v>0</v>
      </c>
      <c r="BU16" s="61">
        <f t="shared" si="9"/>
        <v>2</v>
      </c>
    </row>
    <row r="17" spans="1:73" x14ac:dyDescent="0.2">
      <c r="A17" s="61">
        <f t="shared" si="0"/>
        <v>11</v>
      </c>
      <c r="B17" s="51" t="s">
        <v>640</v>
      </c>
      <c r="C17" s="69">
        <v>305</v>
      </c>
      <c r="D17" s="69">
        <v>89</v>
      </c>
      <c r="E17" s="69">
        <v>82</v>
      </c>
      <c r="F17" s="69">
        <v>59</v>
      </c>
      <c r="G17" s="69">
        <v>75</v>
      </c>
      <c r="I17" s="61">
        <f t="shared" si="1"/>
        <v>11</v>
      </c>
      <c r="J17" s="51" t="s">
        <v>1236</v>
      </c>
      <c r="K17" s="69">
        <v>295</v>
      </c>
      <c r="L17" s="69">
        <v>97</v>
      </c>
      <c r="M17" s="69">
        <v>0</v>
      </c>
      <c r="N17" s="69">
        <v>100</v>
      </c>
      <c r="O17" s="69">
        <v>98</v>
      </c>
      <c r="Q17" s="63">
        <f t="shared" si="2"/>
        <v>8</v>
      </c>
      <c r="R17" s="51" t="s">
        <v>1229</v>
      </c>
      <c r="S17" s="69">
        <v>0</v>
      </c>
      <c r="T17" s="69">
        <v>0</v>
      </c>
      <c r="U17" s="69">
        <v>71</v>
      </c>
      <c r="V17" s="69">
        <v>0</v>
      </c>
      <c r="W17" s="69">
        <v>0</v>
      </c>
      <c r="Y17" s="61">
        <f t="shared" si="3"/>
        <v>9</v>
      </c>
      <c r="Z17" s="51" t="s">
        <v>985</v>
      </c>
      <c r="AA17" s="69">
        <v>0</v>
      </c>
      <c r="AB17" s="69">
        <v>0</v>
      </c>
      <c r="AC17" s="69">
        <v>0</v>
      </c>
      <c r="AD17" s="69">
        <v>0</v>
      </c>
      <c r="AE17" s="69">
        <v>70</v>
      </c>
      <c r="AG17" s="63">
        <f t="shared" si="4"/>
        <v>7</v>
      </c>
      <c r="AH17" s="51" t="s">
        <v>1274</v>
      </c>
      <c r="AI17" s="69">
        <v>0</v>
      </c>
      <c r="AJ17" s="69">
        <v>0</v>
      </c>
      <c r="AK17" s="69">
        <v>0</v>
      </c>
      <c r="AL17" s="69">
        <v>0</v>
      </c>
      <c r="AM17" s="69">
        <v>82</v>
      </c>
      <c r="AO17" s="61">
        <f t="shared" si="5"/>
        <v>9</v>
      </c>
      <c r="AP17" s="51" t="s">
        <v>936</v>
      </c>
      <c r="AQ17" s="69">
        <v>0</v>
      </c>
      <c r="AR17" s="69">
        <v>85</v>
      </c>
      <c r="AS17" s="69">
        <v>0</v>
      </c>
      <c r="AT17" s="69">
        <v>0</v>
      </c>
      <c r="AU17" s="69">
        <v>79</v>
      </c>
      <c r="AW17" s="63">
        <f t="shared" si="6"/>
        <v>8</v>
      </c>
      <c r="AX17" s="51" t="s">
        <v>1271</v>
      </c>
      <c r="AY17" s="69">
        <v>0</v>
      </c>
      <c r="AZ17" s="69">
        <v>0</v>
      </c>
      <c r="BA17" s="69">
        <v>0</v>
      </c>
      <c r="BB17" s="69">
        <v>0</v>
      </c>
      <c r="BC17" s="69">
        <v>94</v>
      </c>
      <c r="BE17" s="61">
        <f t="shared" si="7"/>
        <v>8</v>
      </c>
      <c r="BF17" s="51" t="s">
        <v>666</v>
      </c>
      <c r="BG17" s="69">
        <v>0</v>
      </c>
      <c r="BH17" s="69">
        <v>0</v>
      </c>
      <c r="BI17" s="69">
        <v>91</v>
      </c>
      <c r="BJ17" s="69">
        <v>94</v>
      </c>
      <c r="BK17" s="69">
        <v>88</v>
      </c>
      <c r="BM17" s="61">
        <f t="shared" si="8"/>
        <v>3</v>
      </c>
      <c r="BN17" s="51" t="s">
        <v>1137</v>
      </c>
      <c r="BO17" s="69">
        <v>0</v>
      </c>
      <c r="BP17" s="69">
        <v>0</v>
      </c>
      <c r="BQ17" s="69">
        <v>0</v>
      </c>
      <c r="BR17" s="69">
        <v>0</v>
      </c>
      <c r="BS17" s="69">
        <v>34</v>
      </c>
      <c r="BU17" s="61">
        <f t="shared" si="9"/>
        <v>2</v>
      </c>
    </row>
    <row r="18" spans="1:73" x14ac:dyDescent="0.2">
      <c r="A18" s="61">
        <f t="shared" si="0"/>
        <v>12</v>
      </c>
      <c r="B18" s="51" t="s">
        <v>655</v>
      </c>
      <c r="C18" s="69">
        <v>297</v>
      </c>
      <c r="D18" s="69">
        <v>84</v>
      </c>
      <c r="E18" s="69">
        <v>80</v>
      </c>
      <c r="F18" s="69">
        <v>76</v>
      </c>
      <c r="G18" s="69">
        <v>57</v>
      </c>
      <c r="I18" s="61">
        <f t="shared" si="1"/>
        <v>12</v>
      </c>
      <c r="J18" s="51" t="s">
        <v>644</v>
      </c>
      <c r="K18" s="69">
        <v>284</v>
      </c>
      <c r="L18" s="69">
        <v>100</v>
      </c>
      <c r="M18" s="69">
        <v>0</v>
      </c>
      <c r="N18" s="69">
        <v>95</v>
      </c>
      <c r="O18" s="69">
        <v>89</v>
      </c>
      <c r="Q18" s="63">
        <f t="shared" si="2"/>
        <v>8</v>
      </c>
      <c r="R18" s="51" t="s">
        <v>1128</v>
      </c>
      <c r="S18" s="69">
        <v>0</v>
      </c>
      <c r="T18" s="69">
        <v>0</v>
      </c>
      <c r="U18" s="69">
        <v>0</v>
      </c>
      <c r="V18" s="69">
        <v>0</v>
      </c>
      <c r="W18" s="69">
        <v>97</v>
      </c>
      <c r="Y18" s="61">
        <f t="shared" si="3"/>
        <v>9</v>
      </c>
      <c r="Z18" s="51" t="s">
        <v>659</v>
      </c>
      <c r="AA18" s="69">
        <v>0</v>
      </c>
      <c r="AB18" s="69">
        <v>0</v>
      </c>
      <c r="AC18" s="69">
        <v>0</v>
      </c>
      <c r="AD18" s="69">
        <v>63</v>
      </c>
      <c r="AE18" s="69">
        <v>0</v>
      </c>
      <c r="AG18" s="63">
        <f t="shared" si="4"/>
        <v>7</v>
      </c>
      <c r="AH18" s="51" t="s">
        <v>821</v>
      </c>
      <c r="AI18" s="69">
        <v>0</v>
      </c>
      <c r="AJ18" s="69">
        <v>0</v>
      </c>
      <c r="AK18" s="69">
        <v>0</v>
      </c>
      <c r="AL18" s="69">
        <v>92</v>
      </c>
      <c r="AM18" s="69">
        <v>53</v>
      </c>
      <c r="AO18" s="61">
        <f t="shared" si="5"/>
        <v>9</v>
      </c>
      <c r="AP18" s="51" t="s">
        <v>1223</v>
      </c>
      <c r="AQ18" s="69">
        <v>0</v>
      </c>
      <c r="AR18" s="69">
        <v>96</v>
      </c>
      <c r="AS18" s="69">
        <v>95</v>
      </c>
      <c r="AT18" s="69">
        <v>0</v>
      </c>
      <c r="AU18" s="69">
        <v>0</v>
      </c>
      <c r="AW18" s="63">
        <f t="shared" si="6"/>
        <v>8</v>
      </c>
      <c r="AX18" s="51" t="s">
        <v>897</v>
      </c>
      <c r="AY18" s="69">
        <v>0</v>
      </c>
      <c r="AZ18" s="69">
        <v>92</v>
      </c>
      <c r="BA18" s="69">
        <v>86</v>
      </c>
      <c r="BB18" s="69">
        <v>0</v>
      </c>
      <c r="BC18" s="69">
        <v>87</v>
      </c>
      <c r="BE18" s="61">
        <f t="shared" si="7"/>
        <v>8</v>
      </c>
      <c r="BF18" s="51" t="s">
        <v>1199</v>
      </c>
      <c r="BG18" s="69">
        <v>0</v>
      </c>
      <c r="BH18" s="69">
        <v>81</v>
      </c>
      <c r="BI18" s="69">
        <v>0</v>
      </c>
      <c r="BJ18" s="69">
        <v>0</v>
      </c>
      <c r="BK18" s="69">
        <v>0</v>
      </c>
      <c r="BM18" s="61">
        <f t="shared" si="8"/>
        <v>3</v>
      </c>
      <c r="BN18" s="51" t="s">
        <v>59</v>
      </c>
      <c r="BO18" s="69">
        <v>0</v>
      </c>
      <c r="BP18" s="69">
        <v>0</v>
      </c>
      <c r="BQ18" s="69">
        <v>0</v>
      </c>
      <c r="BR18" s="69">
        <v>54</v>
      </c>
      <c r="BS18" s="69">
        <v>0</v>
      </c>
      <c r="BU18" s="61">
        <f t="shared" si="9"/>
        <v>2</v>
      </c>
    </row>
    <row r="19" spans="1:73" x14ac:dyDescent="0.2">
      <c r="A19" s="61">
        <f t="shared" si="0"/>
        <v>12</v>
      </c>
      <c r="B19" s="51" t="s">
        <v>40</v>
      </c>
      <c r="C19" s="69">
        <v>297</v>
      </c>
      <c r="D19" s="69">
        <v>99</v>
      </c>
      <c r="E19" s="69">
        <v>0</v>
      </c>
      <c r="F19" s="69">
        <v>99</v>
      </c>
      <c r="G19" s="69">
        <v>99</v>
      </c>
      <c r="I19" s="61">
        <f t="shared" si="1"/>
        <v>13</v>
      </c>
      <c r="J19" s="51" t="s">
        <v>1113</v>
      </c>
      <c r="K19" s="69">
        <v>282</v>
      </c>
      <c r="L19" s="69">
        <v>95</v>
      </c>
      <c r="M19" s="69">
        <v>0</v>
      </c>
      <c r="N19" s="69">
        <v>92</v>
      </c>
      <c r="O19" s="69">
        <v>95</v>
      </c>
      <c r="Q19" s="63">
        <f t="shared" si="2"/>
        <v>8</v>
      </c>
      <c r="R19" s="51" t="s">
        <v>1057</v>
      </c>
      <c r="S19" s="69">
        <v>0</v>
      </c>
      <c r="T19" s="69">
        <v>0</v>
      </c>
      <c r="U19" s="69">
        <v>0</v>
      </c>
      <c r="V19" s="69">
        <v>0</v>
      </c>
      <c r="W19" s="69">
        <v>95</v>
      </c>
      <c r="Y19" s="61">
        <f t="shared" si="3"/>
        <v>9</v>
      </c>
      <c r="Z19" s="51" t="s">
        <v>1138</v>
      </c>
      <c r="AA19" s="69">
        <v>0</v>
      </c>
      <c r="AB19" s="69">
        <v>0</v>
      </c>
      <c r="AC19" s="69">
        <v>0</v>
      </c>
      <c r="AD19" s="69">
        <v>99</v>
      </c>
      <c r="AE19" s="69">
        <v>100</v>
      </c>
      <c r="AG19" s="63">
        <f t="shared" si="4"/>
        <v>7</v>
      </c>
      <c r="AH19" s="51" t="s">
        <v>43</v>
      </c>
      <c r="AI19" s="69">
        <v>0</v>
      </c>
      <c r="AJ19" s="69">
        <v>0</v>
      </c>
      <c r="AK19" s="69">
        <v>79</v>
      </c>
      <c r="AL19" s="69">
        <v>64</v>
      </c>
      <c r="AM19" s="69">
        <v>72</v>
      </c>
      <c r="AO19" s="61">
        <f t="shared" si="5"/>
        <v>9</v>
      </c>
      <c r="AP19" s="51" t="s">
        <v>1071</v>
      </c>
      <c r="AQ19" s="69">
        <v>0</v>
      </c>
      <c r="AR19" s="69">
        <v>0</v>
      </c>
      <c r="AS19" s="69">
        <v>0</v>
      </c>
      <c r="AT19" s="69">
        <v>88</v>
      </c>
      <c r="AU19" s="69">
        <v>63</v>
      </c>
      <c r="AW19" s="63">
        <f t="shared" si="6"/>
        <v>8</v>
      </c>
      <c r="AX19" s="51" t="s">
        <v>1216</v>
      </c>
      <c r="AY19" s="69">
        <v>0</v>
      </c>
      <c r="AZ19" s="69">
        <v>96</v>
      </c>
      <c r="BA19" s="69">
        <v>87</v>
      </c>
      <c r="BB19" s="69">
        <v>0</v>
      </c>
      <c r="BC19" s="69">
        <v>0</v>
      </c>
      <c r="BE19" s="61">
        <f t="shared" si="7"/>
        <v>8</v>
      </c>
      <c r="BF19" s="51" t="s">
        <v>822</v>
      </c>
      <c r="BG19" s="69">
        <v>0</v>
      </c>
      <c r="BH19" s="69">
        <v>0</v>
      </c>
      <c r="BI19" s="69">
        <v>88</v>
      </c>
      <c r="BJ19" s="69">
        <v>0</v>
      </c>
      <c r="BK19" s="69">
        <v>85</v>
      </c>
      <c r="BM19" s="61">
        <f t="shared" si="8"/>
        <v>3</v>
      </c>
      <c r="BN19" s="51" t="s">
        <v>1244</v>
      </c>
      <c r="BO19" s="69">
        <v>0</v>
      </c>
      <c r="BP19" s="69">
        <v>0</v>
      </c>
      <c r="BQ19" s="69">
        <v>0</v>
      </c>
      <c r="BR19" s="69">
        <v>83</v>
      </c>
      <c r="BS19" s="69">
        <v>76</v>
      </c>
    </row>
    <row r="20" spans="1:73" x14ac:dyDescent="0.2">
      <c r="A20" s="61">
        <f t="shared" si="0"/>
        <v>14</v>
      </c>
      <c r="B20" s="51" t="s">
        <v>650</v>
      </c>
      <c r="C20" s="69">
        <v>296</v>
      </c>
      <c r="D20" s="69">
        <v>87</v>
      </c>
      <c r="E20" s="69">
        <v>76</v>
      </c>
      <c r="F20" s="69">
        <v>66</v>
      </c>
      <c r="G20" s="69">
        <v>67</v>
      </c>
      <c r="I20" s="61">
        <f t="shared" si="1"/>
        <v>14</v>
      </c>
      <c r="J20" s="51" t="s">
        <v>1121</v>
      </c>
      <c r="K20" s="69">
        <v>268</v>
      </c>
      <c r="L20" s="69">
        <v>87</v>
      </c>
      <c r="M20" s="69">
        <v>0</v>
      </c>
      <c r="N20" s="69">
        <v>93</v>
      </c>
      <c r="O20" s="69">
        <v>88</v>
      </c>
      <c r="Q20" s="63">
        <f t="shared" si="2"/>
        <v>8</v>
      </c>
      <c r="R20" s="51" t="s">
        <v>853</v>
      </c>
      <c r="S20" s="69">
        <v>0</v>
      </c>
      <c r="T20" s="69">
        <v>0</v>
      </c>
      <c r="U20" s="69">
        <v>0</v>
      </c>
      <c r="V20" s="69">
        <v>0</v>
      </c>
      <c r="W20" s="69">
        <v>98</v>
      </c>
      <c r="Y20" s="61">
        <f t="shared" si="3"/>
        <v>9</v>
      </c>
      <c r="Z20" s="51" t="s">
        <v>56</v>
      </c>
      <c r="AA20" s="69">
        <v>0</v>
      </c>
      <c r="AB20" s="69">
        <v>0</v>
      </c>
      <c r="AC20" s="69">
        <v>0</v>
      </c>
      <c r="AD20" s="69">
        <v>87</v>
      </c>
      <c r="AE20" s="69">
        <v>71</v>
      </c>
      <c r="AG20" s="63">
        <f t="shared" si="4"/>
        <v>7</v>
      </c>
      <c r="AH20" s="51" t="s">
        <v>661</v>
      </c>
      <c r="AI20" s="69">
        <v>0</v>
      </c>
      <c r="AJ20" s="69">
        <v>0</v>
      </c>
      <c r="AK20" s="69">
        <v>99</v>
      </c>
      <c r="AL20" s="69">
        <v>0</v>
      </c>
      <c r="AM20" s="69">
        <v>99</v>
      </c>
      <c r="AO20" s="61">
        <f t="shared" si="5"/>
        <v>9</v>
      </c>
      <c r="AP20" s="51" t="s">
        <v>667</v>
      </c>
      <c r="AQ20" s="69">
        <v>0</v>
      </c>
      <c r="AR20" s="69">
        <v>84</v>
      </c>
      <c r="AS20" s="69">
        <v>80</v>
      </c>
      <c r="AT20" s="69">
        <v>0</v>
      </c>
      <c r="AU20" s="69">
        <v>0</v>
      </c>
      <c r="AW20" s="63">
        <f t="shared" si="6"/>
        <v>8</v>
      </c>
      <c r="AX20" s="51" t="s">
        <v>1226</v>
      </c>
      <c r="AY20" s="69">
        <v>0</v>
      </c>
      <c r="AZ20" s="69">
        <v>0</v>
      </c>
      <c r="BA20" s="69">
        <v>73</v>
      </c>
      <c r="BB20" s="69">
        <v>0</v>
      </c>
      <c r="BC20" s="69">
        <v>0</v>
      </c>
      <c r="BE20" s="61">
        <f t="shared" si="7"/>
        <v>8</v>
      </c>
      <c r="BF20" s="51" t="s">
        <v>1230</v>
      </c>
      <c r="BG20" s="69">
        <v>0</v>
      </c>
      <c r="BH20" s="69">
        <v>88</v>
      </c>
      <c r="BI20" s="69">
        <v>89</v>
      </c>
      <c r="BJ20" s="69">
        <v>0</v>
      </c>
      <c r="BK20" s="69">
        <v>83</v>
      </c>
      <c r="BM20" s="61">
        <f t="shared" si="8"/>
        <v>3</v>
      </c>
      <c r="BN20" s="51" t="s">
        <v>637</v>
      </c>
      <c r="BO20" s="69">
        <v>0</v>
      </c>
      <c r="BP20" s="69">
        <v>0</v>
      </c>
      <c r="BQ20" s="69">
        <v>0</v>
      </c>
      <c r="BR20" s="69">
        <v>0</v>
      </c>
      <c r="BS20" s="69">
        <v>57</v>
      </c>
    </row>
    <row r="21" spans="1:73" x14ac:dyDescent="0.2">
      <c r="A21" s="61">
        <f t="shared" si="0"/>
        <v>15</v>
      </c>
      <c r="B21" s="51" t="s">
        <v>658</v>
      </c>
      <c r="C21" s="69">
        <v>294</v>
      </c>
      <c r="D21" s="69">
        <v>95</v>
      </c>
      <c r="E21" s="69">
        <v>78</v>
      </c>
      <c r="F21" s="69">
        <v>56</v>
      </c>
      <c r="G21" s="69">
        <v>65</v>
      </c>
      <c r="I21" s="61">
        <f t="shared" si="1"/>
        <v>15</v>
      </c>
      <c r="J21" s="51" t="s">
        <v>1034</v>
      </c>
      <c r="K21" s="69">
        <v>250</v>
      </c>
      <c r="L21" s="69">
        <v>93</v>
      </c>
      <c r="M21" s="69">
        <v>0</v>
      </c>
      <c r="N21" s="69">
        <v>81</v>
      </c>
      <c r="O21" s="69">
        <v>76</v>
      </c>
      <c r="Q21" s="63">
        <f t="shared" si="2"/>
        <v>8</v>
      </c>
      <c r="R21" s="51" t="s">
        <v>1098</v>
      </c>
      <c r="S21" s="69">
        <v>0</v>
      </c>
      <c r="T21" s="69">
        <v>0</v>
      </c>
      <c r="U21" s="69">
        <v>99</v>
      </c>
      <c r="V21" s="69">
        <v>0</v>
      </c>
      <c r="W21" s="69">
        <v>98</v>
      </c>
      <c r="Y21" s="61">
        <f t="shared" si="3"/>
        <v>9</v>
      </c>
      <c r="Z21" s="51" t="s">
        <v>975</v>
      </c>
      <c r="AA21" s="69">
        <v>0</v>
      </c>
      <c r="AB21" s="69">
        <v>89</v>
      </c>
      <c r="AC21" s="69">
        <v>0</v>
      </c>
      <c r="AD21" s="69">
        <v>0</v>
      </c>
      <c r="AE21" s="69">
        <v>61</v>
      </c>
      <c r="AG21" s="63">
        <f t="shared" si="4"/>
        <v>7</v>
      </c>
      <c r="AH21" s="51" t="s">
        <v>926</v>
      </c>
      <c r="AI21" s="69">
        <v>0</v>
      </c>
      <c r="AJ21" s="69">
        <v>0</v>
      </c>
      <c r="AK21" s="69">
        <v>0</v>
      </c>
      <c r="AL21" s="69">
        <v>74</v>
      </c>
      <c r="AM21" s="69">
        <v>56</v>
      </c>
      <c r="AO21" s="61">
        <f t="shared" si="5"/>
        <v>9</v>
      </c>
      <c r="AP21" s="51" t="s">
        <v>924</v>
      </c>
      <c r="AQ21" s="69">
        <v>0</v>
      </c>
      <c r="AR21" s="69">
        <v>97</v>
      </c>
      <c r="AS21" s="69">
        <v>0</v>
      </c>
      <c r="AT21" s="69">
        <v>0</v>
      </c>
      <c r="AU21" s="69">
        <v>94</v>
      </c>
      <c r="AW21" s="63">
        <f t="shared" si="6"/>
        <v>8</v>
      </c>
      <c r="AX21" s="51" t="s">
        <v>1122</v>
      </c>
      <c r="AY21" s="69">
        <v>0</v>
      </c>
      <c r="AZ21" s="69">
        <v>0</v>
      </c>
      <c r="BA21" s="69">
        <v>0</v>
      </c>
      <c r="BB21" s="69">
        <v>58</v>
      </c>
      <c r="BC21" s="69">
        <v>0</v>
      </c>
      <c r="BE21" s="61">
        <f t="shared" si="7"/>
        <v>8</v>
      </c>
      <c r="BF21" s="51" t="s">
        <v>652</v>
      </c>
      <c r="BG21" s="69">
        <v>0</v>
      </c>
      <c r="BH21" s="69">
        <v>92</v>
      </c>
      <c r="BI21" s="69">
        <v>92</v>
      </c>
      <c r="BJ21" s="69">
        <v>0</v>
      </c>
      <c r="BK21" s="69">
        <v>89</v>
      </c>
      <c r="BM21" s="61">
        <f t="shared" si="8"/>
        <v>3</v>
      </c>
    </row>
    <row r="22" spans="1:73" x14ac:dyDescent="0.2">
      <c r="A22" s="61">
        <f t="shared" si="0"/>
        <v>16</v>
      </c>
      <c r="B22" s="51" t="s">
        <v>893</v>
      </c>
      <c r="C22" s="69">
        <v>277</v>
      </c>
      <c r="D22" s="69">
        <v>91</v>
      </c>
      <c r="E22" s="69">
        <v>78</v>
      </c>
      <c r="F22" s="69">
        <v>71</v>
      </c>
      <c r="G22" s="69">
        <v>37</v>
      </c>
      <c r="I22" s="61">
        <f t="shared" si="1"/>
        <v>16</v>
      </c>
      <c r="J22" s="51" t="s">
        <v>1146</v>
      </c>
      <c r="K22" s="69">
        <v>230</v>
      </c>
      <c r="L22" s="69">
        <v>78</v>
      </c>
      <c r="M22" s="69">
        <v>0</v>
      </c>
      <c r="N22" s="69">
        <v>81</v>
      </c>
      <c r="O22" s="69">
        <v>71</v>
      </c>
      <c r="Q22" s="63">
        <f t="shared" si="2"/>
        <v>8</v>
      </c>
      <c r="R22" s="51" t="s">
        <v>646</v>
      </c>
      <c r="S22" s="69">
        <v>0</v>
      </c>
      <c r="T22" s="69">
        <v>0</v>
      </c>
      <c r="U22" s="69">
        <v>97</v>
      </c>
      <c r="V22" s="69">
        <v>0</v>
      </c>
      <c r="W22" s="69">
        <v>0</v>
      </c>
      <c r="Y22" s="61">
        <f t="shared" si="3"/>
        <v>9</v>
      </c>
      <c r="Z22" s="51" t="s">
        <v>651</v>
      </c>
      <c r="AA22" s="69">
        <v>0</v>
      </c>
      <c r="AB22" s="69">
        <v>0</v>
      </c>
      <c r="AC22" s="69">
        <v>0</v>
      </c>
      <c r="AD22" s="69">
        <v>0</v>
      </c>
      <c r="AE22" s="69">
        <v>93</v>
      </c>
      <c r="AG22" s="63">
        <f t="shared" si="4"/>
        <v>7</v>
      </c>
      <c r="AH22" s="51" t="s">
        <v>53</v>
      </c>
      <c r="AI22" s="69">
        <v>0</v>
      </c>
      <c r="AJ22" s="69">
        <v>92</v>
      </c>
      <c r="AK22" s="69">
        <v>0</v>
      </c>
      <c r="AL22" s="69">
        <v>79</v>
      </c>
      <c r="AM22" s="69">
        <v>0</v>
      </c>
      <c r="AO22" s="61">
        <f t="shared" si="5"/>
        <v>9</v>
      </c>
      <c r="AP22" s="51" t="s">
        <v>818</v>
      </c>
      <c r="AQ22" s="69">
        <v>0</v>
      </c>
      <c r="AR22" s="69">
        <v>0</v>
      </c>
      <c r="AS22" s="69">
        <v>0</v>
      </c>
      <c r="AT22" s="69">
        <v>90</v>
      </c>
      <c r="AU22" s="69">
        <v>81</v>
      </c>
      <c r="AW22" s="63">
        <f t="shared" si="6"/>
        <v>8</v>
      </c>
      <c r="AX22" s="51" t="s">
        <v>1255</v>
      </c>
      <c r="AY22" s="69">
        <v>0</v>
      </c>
      <c r="AZ22" s="69">
        <v>0</v>
      </c>
      <c r="BA22" s="69">
        <v>0</v>
      </c>
      <c r="BB22" s="69">
        <v>75</v>
      </c>
      <c r="BC22" s="69">
        <v>0</v>
      </c>
      <c r="BE22" s="61">
        <f t="shared" si="7"/>
        <v>8</v>
      </c>
      <c r="BF22" s="51" t="s">
        <v>977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M22" s="61">
        <f t="shared" si="8"/>
        <v>3</v>
      </c>
    </row>
    <row r="23" spans="1:73" x14ac:dyDescent="0.2">
      <c r="A23" s="61">
        <f t="shared" si="0"/>
        <v>17</v>
      </c>
      <c r="B23" s="51" t="s">
        <v>46</v>
      </c>
      <c r="C23" s="69">
        <v>272</v>
      </c>
      <c r="D23" s="69">
        <v>93</v>
      </c>
      <c r="E23" s="69">
        <v>0</v>
      </c>
      <c r="F23" s="69">
        <v>91</v>
      </c>
      <c r="G23" s="69">
        <v>88</v>
      </c>
      <c r="I23" s="61">
        <f t="shared" si="1"/>
        <v>17</v>
      </c>
      <c r="J23" s="51" t="s">
        <v>648</v>
      </c>
      <c r="K23" s="69">
        <v>225</v>
      </c>
      <c r="L23" s="69">
        <v>86</v>
      </c>
      <c r="M23" s="69">
        <v>0</v>
      </c>
      <c r="N23" s="69">
        <v>77</v>
      </c>
      <c r="O23" s="69">
        <v>62</v>
      </c>
      <c r="Q23" s="63">
        <f t="shared" si="2"/>
        <v>8</v>
      </c>
      <c r="R23" s="51" t="s">
        <v>1135</v>
      </c>
      <c r="S23" s="69">
        <v>0</v>
      </c>
      <c r="T23" s="69">
        <v>0</v>
      </c>
      <c r="U23" s="69">
        <v>0</v>
      </c>
      <c r="V23" s="69">
        <v>0</v>
      </c>
      <c r="W23" s="69">
        <v>44</v>
      </c>
      <c r="Y23" s="61">
        <f t="shared" si="3"/>
        <v>9</v>
      </c>
      <c r="Z23" s="51" t="s">
        <v>45</v>
      </c>
      <c r="AA23" s="69">
        <v>0</v>
      </c>
      <c r="AB23" s="69">
        <v>0</v>
      </c>
      <c r="AC23" s="69">
        <v>0</v>
      </c>
      <c r="AD23" s="69">
        <v>0</v>
      </c>
      <c r="AE23" s="69">
        <v>92</v>
      </c>
      <c r="AG23" s="63">
        <f t="shared" si="4"/>
        <v>7</v>
      </c>
      <c r="AH23" s="51" t="s">
        <v>1066</v>
      </c>
      <c r="AI23" s="69">
        <v>0</v>
      </c>
      <c r="AJ23" s="69">
        <v>0</v>
      </c>
      <c r="AK23" s="69">
        <v>88</v>
      </c>
      <c r="AL23" s="69">
        <v>0</v>
      </c>
      <c r="AM23" s="69">
        <v>0</v>
      </c>
      <c r="AO23" s="61">
        <f t="shared" si="5"/>
        <v>9</v>
      </c>
      <c r="AP23" s="51" t="s">
        <v>941</v>
      </c>
      <c r="AQ23" s="69">
        <v>0</v>
      </c>
      <c r="AR23" s="69">
        <v>0</v>
      </c>
      <c r="AS23" s="69">
        <v>84</v>
      </c>
      <c r="AT23" s="69">
        <v>0</v>
      </c>
      <c r="AU23" s="69">
        <v>0</v>
      </c>
      <c r="AW23" s="63">
        <f t="shared" si="6"/>
        <v>8</v>
      </c>
      <c r="AX23" s="51" t="s">
        <v>636</v>
      </c>
      <c r="AY23" s="69">
        <v>0</v>
      </c>
      <c r="AZ23" s="69">
        <v>0</v>
      </c>
      <c r="BA23" s="69">
        <v>0</v>
      </c>
      <c r="BB23" s="69">
        <v>90</v>
      </c>
      <c r="BC23" s="69">
        <v>79</v>
      </c>
      <c r="BE23" s="61">
        <f t="shared" si="7"/>
        <v>8</v>
      </c>
      <c r="BF23" s="51" t="s">
        <v>1275</v>
      </c>
      <c r="BG23" s="69">
        <v>0</v>
      </c>
      <c r="BH23" s="69">
        <v>0</v>
      </c>
      <c r="BI23" s="69">
        <v>0</v>
      </c>
      <c r="BJ23" s="69">
        <v>0</v>
      </c>
      <c r="BK23" s="69">
        <v>92</v>
      </c>
    </row>
    <row r="24" spans="1:73" x14ac:dyDescent="0.2">
      <c r="A24" s="61">
        <f t="shared" si="0"/>
        <v>18</v>
      </c>
      <c r="B24" s="51" t="s">
        <v>882</v>
      </c>
      <c r="C24" s="69">
        <v>267</v>
      </c>
      <c r="D24" s="69">
        <v>95</v>
      </c>
      <c r="E24" s="69">
        <v>0</v>
      </c>
      <c r="F24" s="69">
        <v>81</v>
      </c>
      <c r="G24" s="69">
        <v>91</v>
      </c>
      <c r="I24" s="61">
        <f t="shared" si="1"/>
        <v>17</v>
      </c>
      <c r="J24" s="51" t="s">
        <v>988</v>
      </c>
      <c r="K24" s="69">
        <v>225</v>
      </c>
      <c r="L24" s="69">
        <v>79</v>
      </c>
      <c r="M24" s="69">
        <v>0</v>
      </c>
      <c r="N24" s="69">
        <v>65</v>
      </c>
      <c r="O24" s="69">
        <v>81</v>
      </c>
      <c r="Q24" s="63">
        <f t="shared" si="2"/>
        <v>8</v>
      </c>
      <c r="R24" s="51" t="s">
        <v>856</v>
      </c>
      <c r="S24" s="69">
        <v>0</v>
      </c>
      <c r="T24" s="69">
        <v>0</v>
      </c>
      <c r="U24" s="69">
        <v>82</v>
      </c>
      <c r="V24" s="69">
        <v>72</v>
      </c>
      <c r="W24" s="69">
        <v>74</v>
      </c>
      <c r="Y24" s="61">
        <f t="shared" si="3"/>
        <v>9</v>
      </c>
      <c r="Z24" s="51" t="s">
        <v>817</v>
      </c>
      <c r="AA24" s="69">
        <v>0</v>
      </c>
      <c r="AB24" s="69">
        <v>0</v>
      </c>
      <c r="AC24" s="69">
        <v>92</v>
      </c>
      <c r="AD24" s="69">
        <v>0</v>
      </c>
      <c r="AE24" s="69">
        <v>93</v>
      </c>
      <c r="AG24" s="63">
        <f t="shared" si="4"/>
        <v>7</v>
      </c>
      <c r="AH24" s="51" t="s">
        <v>662</v>
      </c>
      <c r="AI24" s="69">
        <v>0</v>
      </c>
      <c r="AJ24" s="69">
        <v>0</v>
      </c>
      <c r="AK24" s="69">
        <v>0</v>
      </c>
      <c r="AL24" s="69">
        <v>88</v>
      </c>
      <c r="AM24" s="69">
        <v>84</v>
      </c>
      <c r="AO24" s="61">
        <f t="shared" si="5"/>
        <v>9</v>
      </c>
      <c r="AP24" s="51" t="s">
        <v>55</v>
      </c>
      <c r="AQ24" s="69">
        <v>0</v>
      </c>
      <c r="AR24" s="69">
        <v>0</v>
      </c>
      <c r="AS24" s="69">
        <v>84</v>
      </c>
      <c r="AT24" s="69">
        <v>0</v>
      </c>
      <c r="AU24" s="69">
        <v>86</v>
      </c>
      <c r="AW24" s="63">
        <f t="shared" si="6"/>
        <v>8</v>
      </c>
      <c r="AX24" s="51" t="s">
        <v>859</v>
      </c>
      <c r="AY24" s="69">
        <v>0</v>
      </c>
      <c r="AZ24" s="69">
        <v>0</v>
      </c>
      <c r="BA24" s="69">
        <v>0</v>
      </c>
      <c r="BB24" s="69">
        <v>0</v>
      </c>
      <c r="BC24" s="69">
        <v>68</v>
      </c>
      <c r="BE24" s="61">
        <f t="shared" si="7"/>
        <v>8</v>
      </c>
      <c r="BF24" s="51" t="s">
        <v>984</v>
      </c>
      <c r="BG24" s="69">
        <v>0</v>
      </c>
      <c r="BH24" s="69">
        <v>85</v>
      </c>
      <c r="BI24" s="69">
        <v>0</v>
      </c>
      <c r="BJ24" s="69">
        <v>0</v>
      </c>
      <c r="BK24" s="69">
        <v>69</v>
      </c>
    </row>
    <row r="25" spans="1:73" x14ac:dyDescent="0.2">
      <c r="A25" s="61">
        <f t="shared" si="0"/>
        <v>19</v>
      </c>
      <c r="B25" s="51" t="s">
        <v>1119</v>
      </c>
      <c r="C25" s="69">
        <v>261</v>
      </c>
      <c r="D25" s="69">
        <v>96</v>
      </c>
      <c r="E25" s="69">
        <v>69</v>
      </c>
      <c r="F25" s="69">
        <v>61</v>
      </c>
      <c r="G25" s="69">
        <v>35</v>
      </c>
      <c r="I25" s="61">
        <f t="shared" si="1"/>
        <v>19</v>
      </c>
      <c r="J25" s="51" t="s">
        <v>1037</v>
      </c>
      <c r="K25" s="69">
        <v>219</v>
      </c>
      <c r="L25" s="69">
        <v>77</v>
      </c>
      <c r="M25" s="69">
        <v>0</v>
      </c>
      <c r="N25" s="69">
        <v>62</v>
      </c>
      <c r="O25" s="69">
        <v>80</v>
      </c>
      <c r="Q25" s="63">
        <f t="shared" si="2"/>
        <v>8</v>
      </c>
      <c r="R25" s="51" t="s">
        <v>983</v>
      </c>
      <c r="S25" s="69">
        <v>0</v>
      </c>
      <c r="T25" s="69">
        <v>0</v>
      </c>
      <c r="U25" s="69">
        <v>0</v>
      </c>
      <c r="V25" s="69">
        <v>0</v>
      </c>
      <c r="W25" s="69">
        <v>42</v>
      </c>
      <c r="Y25" s="61">
        <f t="shared" si="3"/>
        <v>9</v>
      </c>
      <c r="Z25" s="51" t="s">
        <v>1126</v>
      </c>
      <c r="AA25" s="69">
        <v>0</v>
      </c>
      <c r="AB25" s="69">
        <v>0</v>
      </c>
      <c r="AC25" s="69">
        <v>0</v>
      </c>
      <c r="AD25" s="69">
        <v>72</v>
      </c>
      <c r="AE25" s="69">
        <v>0</v>
      </c>
      <c r="AG25" s="63">
        <f t="shared" si="4"/>
        <v>7</v>
      </c>
      <c r="AH25" s="51" t="s">
        <v>1221</v>
      </c>
      <c r="AI25" s="69">
        <v>0</v>
      </c>
      <c r="AJ25" s="69">
        <v>0</v>
      </c>
      <c r="AK25" s="69">
        <v>80</v>
      </c>
      <c r="AL25" s="69">
        <v>0</v>
      </c>
      <c r="AM25" s="69">
        <v>0</v>
      </c>
      <c r="AO25" s="61">
        <f t="shared" si="5"/>
        <v>9</v>
      </c>
      <c r="AP25" s="51" t="s">
        <v>1276</v>
      </c>
      <c r="AQ25" s="69">
        <v>0</v>
      </c>
      <c r="AR25" s="69">
        <v>0</v>
      </c>
      <c r="AS25" s="69">
        <v>0</v>
      </c>
      <c r="AT25" s="69">
        <v>0</v>
      </c>
      <c r="AU25" s="69">
        <v>87</v>
      </c>
      <c r="AW25" s="63">
        <f t="shared" si="6"/>
        <v>8</v>
      </c>
      <c r="AX25" s="51" t="s">
        <v>862</v>
      </c>
      <c r="AY25" s="69">
        <v>0</v>
      </c>
      <c r="AZ25" s="69">
        <v>0</v>
      </c>
      <c r="BA25" s="69">
        <v>0</v>
      </c>
      <c r="BB25" s="69">
        <v>0</v>
      </c>
      <c r="BC25" s="69">
        <v>30</v>
      </c>
      <c r="BE25" s="61">
        <f t="shared" si="7"/>
        <v>8</v>
      </c>
      <c r="BF25" s="51" t="s">
        <v>883</v>
      </c>
      <c r="BG25" s="69">
        <v>0</v>
      </c>
      <c r="BH25" s="69">
        <v>0</v>
      </c>
      <c r="BI25" s="69">
        <v>83</v>
      </c>
      <c r="BJ25" s="69">
        <v>71</v>
      </c>
      <c r="BK25" s="69">
        <v>53</v>
      </c>
    </row>
    <row r="26" spans="1:73" x14ac:dyDescent="0.2">
      <c r="A26" s="61">
        <f t="shared" si="0"/>
        <v>20</v>
      </c>
      <c r="B26" s="51" t="s">
        <v>48</v>
      </c>
      <c r="C26" s="69">
        <v>255</v>
      </c>
      <c r="D26" s="69">
        <v>98</v>
      </c>
      <c r="E26" s="69">
        <v>0</v>
      </c>
      <c r="F26" s="69">
        <v>85</v>
      </c>
      <c r="G26" s="69">
        <v>72</v>
      </c>
      <c r="I26" s="61">
        <f t="shared" si="1"/>
        <v>20</v>
      </c>
      <c r="J26" s="51" t="s">
        <v>885</v>
      </c>
      <c r="K26" s="69">
        <v>217</v>
      </c>
      <c r="L26" s="69">
        <v>90</v>
      </c>
      <c r="M26" s="69">
        <v>0</v>
      </c>
      <c r="N26" s="69">
        <v>69</v>
      </c>
      <c r="O26" s="69">
        <v>58</v>
      </c>
      <c r="Q26" s="63">
        <f t="shared" si="2"/>
        <v>8</v>
      </c>
      <c r="R26" s="51" t="s">
        <v>860</v>
      </c>
      <c r="S26" s="69">
        <v>0</v>
      </c>
      <c r="T26" s="69">
        <v>0</v>
      </c>
      <c r="U26" s="69">
        <v>0</v>
      </c>
      <c r="V26" s="69">
        <v>53</v>
      </c>
      <c r="W26" s="69">
        <v>32</v>
      </c>
      <c r="Y26" s="61">
        <f t="shared" si="3"/>
        <v>9</v>
      </c>
      <c r="Z26" s="51" t="s">
        <v>1204</v>
      </c>
      <c r="AA26" s="69">
        <v>0</v>
      </c>
      <c r="AB26" s="69">
        <v>68</v>
      </c>
      <c r="AC26" s="69">
        <v>0</v>
      </c>
      <c r="AD26" s="69">
        <v>0</v>
      </c>
      <c r="AE26" s="69">
        <v>0</v>
      </c>
      <c r="AG26" s="63">
        <f t="shared" si="4"/>
        <v>7</v>
      </c>
      <c r="AH26" s="51" t="s">
        <v>1220</v>
      </c>
      <c r="AI26" s="69">
        <v>0</v>
      </c>
      <c r="AJ26" s="69">
        <v>0</v>
      </c>
      <c r="AK26" s="69">
        <v>83</v>
      </c>
      <c r="AL26" s="69">
        <v>0</v>
      </c>
      <c r="AM26" s="69">
        <v>0</v>
      </c>
      <c r="AO26" s="61">
        <f t="shared" si="5"/>
        <v>9</v>
      </c>
      <c r="AP26" s="51" t="s">
        <v>653</v>
      </c>
      <c r="AQ26" s="69">
        <v>0</v>
      </c>
      <c r="AR26" s="69">
        <v>95</v>
      </c>
      <c r="AS26" s="69">
        <v>82</v>
      </c>
      <c r="AT26" s="69">
        <v>92</v>
      </c>
      <c r="AU26" s="69">
        <v>0</v>
      </c>
      <c r="AW26" s="63">
        <f t="shared" si="6"/>
        <v>8</v>
      </c>
      <c r="AX26" s="51" t="s">
        <v>663</v>
      </c>
      <c r="AY26" s="69">
        <v>0</v>
      </c>
      <c r="AZ26" s="69">
        <v>0</v>
      </c>
      <c r="BA26" s="69">
        <v>91</v>
      </c>
      <c r="BB26" s="69">
        <v>89</v>
      </c>
      <c r="BC26" s="69">
        <v>82</v>
      </c>
      <c r="BE26" s="61">
        <f t="shared" si="7"/>
        <v>8</v>
      </c>
      <c r="BF26" s="51" t="s">
        <v>986</v>
      </c>
      <c r="BG26" s="69">
        <v>0</v>
      </c>
      <c r="BH26" s="69">
        <v>0</v>
      </c>
      <c r="BI26" s="69">
        <v>87</v>
      </c>
      <c r="BJ26" s="69">
        <v>0</v>
      </c>
      <c r="BK26" s="69">
        <v>57</v>
      </c>
    </row>
    <row r="27" spans="1:73" x14ac:dyDescent="0.2">
      <c r="A27" s="61">
        <f t="shared" si="0"/>
        <v>21</v>
      </c>
      <c r="B27" s="51" t="s">
        <v>1131</v>
      </c>
      <c r="C27" s="69">
        <v>249</v>
      </c>
      <c r="D27" s="69">
        <v>88</v>
      </c>
      <c r="E27" s="69">
        <v>0</v>
      </c>
      <c r="F27" s="69">
        <v>88</v>
      </c>
      <c r="G27" s="69">
        <v>73</v>
      </c>
      <c r="I27" s="61">
        <f t="shared" si="1"/>
        <v>21</v>
      </c>
      <c r="J27" s="51" t="s">
        <v>991</v>
      </c>
      <c r="K27" s="69">
        <v>213</v>
      </c>
      <c r="L27" s="69">
        <v>75</v>
      </c>
      <c r="M27" s="69">
        <v>0</v>
      </c>
      <c r="N27" s="69">
        <v>82</v>
      </c>
      <c r="O27" s="69">
        <v>56</v>
      </c>
      <c r="Q27" s="63">
        <f t="shared" si="2"/>
        <v>8</v>
      </c>
      <c r="R27" s="51" t="s">
        <v>1047</v>
      </c>
      <c r="S27" s="69">
        <v>0</v>
      </c>
      <c r="T27" s="69">
        <v>0</v>
      </c>
      <c r="U27" s="69">
        <v>85</v>
      </c>
      <c r="V27" s="69">
        <v>0</v>
      </c>
      <c r="W27" s="69">
        <v>0</v>
      </c>
      <c r="Y27" s="61">
        <f t="shared" si="3"/>
        <v>9</v>
      </c>
      <c r="Z27" s="51" t="s">
        <v>1144</v>
      </c>
      <c r="AA27" s="69">
        <v>0</v>
      </c>
      <c r="AB27" s="69">
        <v>0</v>
      </c>
      <c r="AC27" s="69">
        <v>0</v>
      </c>
      <c r="AD27" s="69">
        <v>0</v>
      </c>
      <c r="AE27" s="69">
        <v>79</v>
      </c>
      <c r="AG27" s="63">
        <f t="shared" si="4"/>
        <v>7</v>
      </c>
      <c r="AH27" s="51" t="s">
        <v>857</v>
      </c>
      <c r="AI27" s="69">
        <v>0</v>
      </c>
      <c r="AJ27" s="69">
        <v>0</v>
      </c>
      <c r="AK27" s="69">
        <v>0</v>
      </c>
      <c r="AL27" s="69">
        <v>0</v>
      </c>
      <c r="AM27" s="69">
        <v>77</v>
      </c>
      <c r="AO27" s="61">
        <f t="shared" si="5"/>
        <v>9</v>
      </c>
      <c r="AP27" s="51" t="s">
        <v>1240</v>
      </c>
      <c r="AQ27" s="69">
        <v>0</v>
      </c>
      <c r="AR27" s="69">
        <v>0</v>
      </c>
      <c r="AS27" s="69">
        <v>0</v>
      </c>
      <c r="AT27" s="69">
        <v>98</v>
      </c>
      <c r="AU27" s="69">
        <v>0</v>
      </c>
      <c r="AW27" s="63">
        <f t="shared" si="6"/>
        <v>8</v>
      </c>
      <c r="AX27" s="51" t="s">
        <v>1215</v>
      </c>
      <c r="AY27" s="69">
        <v>0</v>
      </c>
      <c r="AZ27" s="69">
        <v>0</v>
      </c>
      <c r="BA27" s="69">
        <v>89</v>
      </c>
      <c r="BB27" s="69">
        <v>0</v>
      </c>
      <c r="BC27" s="69">
        <v>0</v>
      </c>
      <c r="BE27" s="61">
        <f t="shared" si="7"/>
        <v>8</v>
      </c>
      <c r="BF27" s="51" t="s">
        <v>1149</v>
      </c>
      <c r="BG27" s="69">
        <v>0</v>
      </c>
      <c r="BH27" s="69">
        <v>0</v>
      </c>
      <c r="BI27" s="69">
        <v>0</v>
      </c>
      <c r="BJ27" s="69">
        <v>0</v>
      </c>
      <c r="BK27" s="69">
        <v>49</v>
      </c>
    </row>
    <row r="28" spans="1:73" x14ac:dyDescent="0.2">
      <c r="A28" s="61">
        <f t="shared" si="0"/>
        <v>22</v>
      </c>
      <c r="B28" s="51" t="s">
        <v>51</v>
      </c>
      <c r="C28" s="69">
        <v>194</v>
      </c>
      <c r="D28" s="69">
        <v>80</v>
      </c>
      <c r="E28" s="69">
        <v>0</v>
      </c>
      <c r="F28" s="69">
        <v>68</v>
      </c>
      <c r="G28" s="69">
        <v>46</v>
      </c>
      <c r="I28" s="61">
        <f t="shared" si="1"/>
        <v>22</v>
      </c>
      <c r="J28" s="51" t="s">
        <v>1060</v>
      </c>
      <c r="K28" s="69">
        <v>211</v>
      </c>
      <c r="L28" s="69">
        <v>70</v>
      </c>
      <c r="M28" s="69">
        <v>0</v>
      </c>
      <c r="N28" s="69">
        <v>79</v>
      </c>
      <c r="O28" s="69">
        <v>62</v>
      </c>
      <c r="Q28" s="63">
        <f t="shared" si="2"/>
        <v>8</v>
      </c>
      <c r="R28" s="51" t="s">
        <v>1196</v>
      </c>
      <c r="S28" s="69">
        <v>0</v>
      </c>
      <c r="T28" s="69">
        <v>82</v>
      </c>
      <c r="U28" s="69">
        <v>0</v>
      </c>
      <c r="V28" s="69">
        <v>0</v>
      </c>
      <c r="W28" s="69">
        <v>0</v>
      </c>
      <c r="Y28" s="61">
        <f t="shared" si="3"/>
        <v>9</v>
      </c>
      <c r="Z28" s="51" t="s">
        <v>1043</v>
      </c>
      <c r="AA28" s="69">
        <v>0</v>
      </c>
      <c r="AB28" s="69">
        <v>80</v>
      </c>
      <c r="AC28" s="69">
        <v>0</v>
      </c>
      <c r="AD28" s="69">
        <v>0</v>
      </c>
      <c r="AE28" s="69">
        <v>59</v>
      </c>
      <c r="AG28" s="63">
        <f t="shared" si="4"/>
        <v>7</v>
      </c>
      <c r="AH28" s="51" t="s">
        <v>1110</v>
      </c>
      <c r="AI28" s="69">
        <v>0</v>
      </c>
      <c r="AJ28" s="69">
        <v>0</v>
      </c>
      <c r="AK28" s="69">
        <v>0</v>
      </c>
      <c r="AL28" s="69">
        <v>90</v>
      </c>
      <c r="AM28" s="69">
        <v>74</v>
      </c>
      <c r="AO28" s="61">
        <f t="shared" si="5"/>
        <v>9</v>
      </c>
      <c r="AP28" s="51" t="s">
        <v>1100</v>
      </c>
      <c r="AQ28" s="69">
        <v>0</v>
      </c>
      <c r="AR28" s="69">
        <v>0</v>
      </c>
      <c r="AS28" s="69">
        <v>97</v>
      </c>
      <c r="AT28" s="69">
        <v>96</v>
      </c>
      <c r="AU28" s="69">
        <v>98</v>
      </c>
      <c r="AW28" s="63">
        <f t="shared" si="6"/>
        <v>8</v>
      </c>
      <c r="AX28" s="51" t="s">
        <v>934</v>
      </c>
      <c r="AY28" s="69">
        <v>0</v>
      </c>
      <c r="AZ28" s="69">
        <v>0</v>
      </c>
      <c r="BA28" s="69">
        <v>0</v>
      </c>
      <c r="BB28" s="69">
        <v>0</v>
      </c>
      <c r="BC28" s="69">
        <v>66</v>
      </c>
      <c r="BE28" s="61">
        <f t="shared" si="7"/>
        <v>8</v>
      </c>
      <c r="BF28" s="51" t="s">
        <v>1050</v>
      </c>
      <c r="BG28" s="69">
        <v>0</v>
      </c>
      <c r="BH28" s="69">
        <v>0</v>
      </c>
      <c r="BI28" s="69">
        <v>0</v>
      </c>
      <c r="BJ28" s="69">
        <v>0</v>
      </c>
      <c r="BK28" s="69">
        <v>48</v>
      </c>
    </row>
    <row r="29" spans="1:73" x14ac:dyDescent="0.2">
      <c r="A29" s="61">
        <f t="shared" si="0"/>
        <v>23</v>
      </c>
      <c r="B29" s="51" t="s">
        <v>1123</v>
      </c>
      <c r="C29" s="69">
        <v>0</v>
      </c>
      <c r="D29" s="69">
        <v>0</v>
      </c>
      <c r="E29" s="69">
        <v>0</v>
      </c>
      <c r="F29" s="69">
        <v>57</v>
      </c>
      <c r="G29" s="69">
        <v>0</v>
      </c>
      <c r="I29" s="61">
        <f t="shared" si="1"/>
        <v>23</v>
      </c>
      <c r="J29" s="51" t="s">
        <v>886</v>
      </c>
      <c r="K29" s="69">
        <v>196</v>
      </c>
      <c r="L29" s="69">
        <v>78</v>
      </c>
      <c r="M29" s="69">
        <v>0</v>
      </c>
      <c r="N29" s="69">
        <v>66</v>
      </c>
      <c r="O29" s="69">
        <v>52</v>
      </c>
      <c r="Q29" s="63">
        <f t="shared" si="2"/>
        <v>8</v>
      </c>
      <c r="R29" s="51" t="s">
        <v>633</v>
      </c>
      <c r="S29" s="69">
        <v>0</v>
      </c>
      <c r="T29" s="69">
        <v>94</v>
      </c>
      <c r="U29" s="69">
        <v>90</v>
      </c>
      <c r="V29" s="69">
        <v>0</v>
      </c>
      <c r="W29" s="69">
        <v>71</v>
      </c>
      <c r="Y29" s="61">
        <f t="shared" si="3"/>
        <v>9</v>
      </c>
      <c r="Z29" s="51" t="s">
        <v>1228</v>
      </c>
      <c r="AA29" s="69">
        <v>0</v>
      </c>
      <c r="AB29" s="69">
        <v>94</v>
      </c>
      <c r="AC29" s="69">
        <v>91</v>
      </c>
      <c r="AD29" s="69">
        <v>0</v>
      </c>
      <c r="AE29" s="69">
        <v>75</v>
      </c>
      <c r="AG29" s="63">
        <f t="shared" si="4"/>
        <v>7</v>
      </c>
      <c r="AH29" s="51" t="s">
        <v>1214</v>
      </c>
      <c r="AI29" s="69">
        <v>0</v>
      </c>
      <c r="AJ29" s="69">
        <v>0</v>
      </c>
      <c r="AK29" s="69">
        <v>88</v>
      </c>
      <c r="AL29" s="69">
        <v>0</v>
      </c>
      <c r="AM29" s="69">
        <v>0</v>
      </c>
      <c r="AO29" s="61">
        <f t="shared" si="5"/>
        <v>9</v>
      </c>
      <c r="AP29" s="51" t="s">
        <v>649</v>
      </c>
      <c r="AQ29" s="69">
        <v>0</v>
      </c>
      <c r="AR29" s="69">
        <v>96</v>
      </c>
      <c r="AS29" s="69">
        <v>0</v>
      </c>
      <c r="AT29" s="69">
        <v>0</v>
      </c>
      <c r="AU29" s="69">
        <v>91</v>
      </c>
      <c r="AW29" s="63">
        <f t="shared" si="6"/>
        <v>8</v>
      </c>
      <c r="AX29" s="51" t="s">
        <v>642</v>
      </c>
      <c r="AY29" s="69">
        <v>0</v>
      </c>
      <c r="AZ29" s="69">
        <v>0</v>
      </c>
      <c r="BA29" s="69">
        <v>79</v>
      </c>
      <c r="BB29" s="69">
        <v>79</v>
      </c>
      <c r="BC29" s="69">
        <v>74</v>
      </c>
      <c r="BE29" s="61">
        <f t="shared" si="7"/>
        <v>8</v>
      </c>
      <c r="BF29" s="51" t="s">
        <v>1124</v>
      </c>
      <c r="BG29" s="69">
        <v>0</v>
      </c>
      <c r="BH29" s="69">
        <v>0</v>
      </c>
      <c r="BI29" s="69">
        <v>0</v>
      </c>
      <c r="BJ29" s="69">
        <v>75</v>
      </c>
      <c r="BK29" s="69">
        <v>65</v>
      </c>
    </row>
    <row r="30" spans="1:73" x14ac:dyDescent="0.2">
      <c r="A30" s="61">
        <f t="shared" si="0"/>
        <v>23</v>
      </c>
      <c r="B30" s="51" t="s">
        <v>934</v>
      </c>
      <c r="C30" s="69">
        <v>0</v>
      </c>
      <c r="D30" s="69">
        <v>0</v>
      </c>
      <c r="E30" s="69">
        <v>0</v>
      </c>
      <c r="F30" s="69">
        <v>0</v>
      </c>
      <c r="G30" s="69">
        <v>66</v>
      </c>
      <c r="I30" s="61">
        <f t="shared" si="1"/>
        <v>24</v>
      </c>
      <c r="J30" s="51" t="s">
        <v>894</v>
      </c>
      <c r="K30" s="69">
        <v>189</v>
      </c>
      <c r="L30" s="69">
        <v>76</v>
      </c>
      <c r="M30" s="69">
        <v>0</v>
      </c>
      <c r="N30" s="69">
        <v>77</v>
      </c>
      <c r="O30" s="69">
        <v>36</v>
      </c>
      <c r="Q30" s="63">
        <f t="shared" si="2"/>
        <v>8</v>
      </c>
      <c r="R30" s="51" t="s">
        <v>1099</v>
      </c>
      <c r="S30" s="69">
        <v>0</v>
      </c>
      <c r="T30" s="69">
        <v>0</v>
      </c>
      <c r="U30" s="69">
        <v>93</v>
      </c>
      <c r="V30" s="69">
        <v>0</v>
      </c>
      <c r="W30" s="69">
        <v>93</v>
      </c>
      <c r="Y30" s="61">
        <f t="shared" si="3"/>
        <v>9</v>
      </c>
      <c r="Z30" s="51" t="s">
        <v>1192</v>
      </c>
      <c r="AA30" s="69">
        <v>0</v>
      </c>
      <c r="AB30" s="69">
        <v>100</v>
      </c>
      <c r="AC30" s="69">
        <v>100</v>
      </c>
      <c r="AD30" s="69">
        <v>0</v>
      </c>
      <c r="AE30" s="69">
        <v>100</v>
      </c>
      <c r="AG30" s="63">
        <f t="shared" si="4"/>
        <v>7</v>
      </c>
      <c r="AH30" s="51" t="s">
        <v>1197</v>
      </c>
      <c r="AI30" s="69">
        <v>0</v>
      </c>
      <c r="AJ30" s="69">
        <v>83</v>
      </c>
      <c r="AK30" s="69">
        <v>72</v>
      </c>
      <c r="AL30" s="69">
        <v>0</v>
      </c>
      <c r="AM30" s="69">
        <v>69</v>
      </c>
      <c r="AO30" s="61">
        <f t="shared" si="5"/>
        <v>9</v>
      </c>
      <c r="AP30" s="51" t="s">
        <v>657</v>
      </c>
      <c r="AQ30" s="69">
        <v>0</v>
      </c>
      <c r="AR30" s="69">
        <v>0</v>
      </c>
      <c r="AS30" s="69">
        <v>0</v>
      </c>
      <c r="AT30" s="69">
        <v>68</v>
      </c>
      <c r="AU30" s="69">
        <v>0</v>
      </c>
      <c r="AW30" s="63">
        <f t="shared" si="6"/>
        <v>8</v>
      </c>
      <c r="AX30" s="51" t="s">
        <v>929</v>
      </c>
      <c r="AY30" s="69">
        <v>0</v>
      </c>
      <c r="AZ30" s="69">
        <v>0</v>
      </c>
      <c r="BA30" s="69">
        <v>0</v>
      </c>
      <c r="BB30" s="69">
        <v>69</v>
      </c>
      <c r="BC30" s="69">
        <v>0</v>
      </c>
      <c r="BE30" s="61">
        <f t="shared" si="7"/>
        <v>8</v>
      </c>
      <c r="BF30" s="51" t="s">
        <v>654</v>
      </c>
      <c r="BG30" s="69">
        <v>0</v>
      </c>
      <c r="BH30" s="69">
        <v>0</v>
      </c>
      <c r="BI30" s="69">
        <v>0</v>
      </c>
      <c r="BJ30" s="69">
        <v>0</v>
      </c>
      <c r="BK30" s="69">
        <v>68</v>
      </c>
    </row>
    <row r="31" spans="1:73" x14ac:dyDescent="0.2">
      <c r="A31" s="61">
        <f t="shared" si="0"/>
        <v>23</v>
      </c>
      <c r="B31" s="51" t="s">
        <v>1215</v>
      </c>
      <c r="C31" s="69">
        <v>0</v>
      </c>
      <c r="D31" s="69">
        <v>0</v>
      </c>
      <c r="E31" s="69">
        <v>89</v>
      </c>
      <c r="F31" s="69">
        <v>0</v>
      </c>
      <c r="G31" s="69">
        <v>0</v>
      </c>
      <c r="I31" s="61">
        <f t="shared" si="1"/>
        <v>25</v>
      </c>
      <c r="J31" s="51" t="s">
        <v>667</v>
      </c>
      <c r="K31" s="69">
        <v>0</v>
      </c>
      <c r="L31" s="69">
        <v>84</v>
      </c>
      <c r="M31" s="69">
        <v>80</v>
      </c>
      <c r="N31" s="69">
        <v>0</v>
      </c>
      <c r="O31" s="69">
        <v>0</v>
      </c>
      <c r="Q31" s="63">
        <f t="shared" si="2"/>
        <v>8</v>
      </c>
      <c r="R31" s="51" t="s">
        <v>1076</v>
      </c>
      <c r="S31" s="69">
        <v>0</v>
      </c>
      <c r="T31" s="69">
        <v>0</v>
      </c>
      <c r="U31" s="69">
        <v>0</v>
      </c>
      <c r="V31" s="69">
        <v>77</v>
      </c>
      <c r="W31" s="69">
        <v>77</v>
      </c>
      <c r="Y31" s="61">
        <f t="shared" si="3"/>
        <v>9</v>
      </c>
      <c r="Z31" s="51" t="s">
        <v>976</v>
      </c>
      <c r="AA31" s="69">
        <v>0</v>
      </c>
      <c r="AB31" s="69">
        <v>0</v>
      </c>
      <c r="AC31" s="69">
        <v>75</v>
      </c>
      <c r="AD31" s="69">
        <v>0</v>
      </c>
      <c r="AE31" s="69">
        <v>78</v>
      </c>
      <c r="AG31" s="63">
        <f t="shared" si="4"/>
        <v>7</v>
      </c>
      <c r="AH31" s="51" t="s">
        <v>1235</v>
      </c>
      <c r="AI31" s="69">
        <v>0</v>
      </c>
      <c r="AJ31" s="69">
        <v>0</v>
      </c>
      <c r="AK31" s="69">
        <v>0</v>
      </c>
      <c r="AL31" s="69">
        <v>94</v>
      </c>
      <c r="AM31" s="69">
        <v>0</v>
      </c>
      <c r="AO31" s="61">
        <f t="shared" si="5"/>
        <v>9</v>
      </c>
      <c r="AP31" s="51" t="s">
        <v>933</v>
      </c>
      <c r="AQ31" s="69">
        <v>0</v>
      </c>
      <c r="AR31" s="69">
        <v>0</v>
      </c>
      <c r="AS31" s="69">
        <v>0</v>
      </c>
      <c r="AT31" s="69">
        <v>0</v>
      </c>
      <c r="AU31" s="69">
        <v>87</v>
      </c>
      <c r="AW31" s="63">
        <f t="shared" si="6"/>
        <v>8</v>
      </c>
      <c r="AX31" s="51" t="s">
        <v>1266</v>
      </c>
      <c r="AY31" s="69">
        <v>0</v>
      </c>
      <c r="AZ31" s="69">
        <v>85</v>
      </c>
      <c r="BA31" s="69">
        <v>0</v>
      </c>
      <c r="BB31" s="69">
        <v>0</v>
      </c>
      <c r="BC31" s="69">
        <v>0</v>
      </c>
      <c r="BE31" s="61">
        <f t="shared" si="7"/>
        <v>8</v>
      </c>
      <c r="BF31" s="51" t="s">
        <v>928</v>
      </c>
      <c r="BG31" s="69">
        <v>0</v>
      </c>
      <c r="BH31" s="69">
        <v>0</v>
      </c>
      <c r="BI31" s="69">
        <v>0</v>
      </c>
      <c r="BJ31" s="69">
        <v>88</v>
      </c>
      <c r="BK31" s="69">
        <v>0</v>
      </c>
    </row>
    <row r="32" spans="1:73" x14ac:dyDescent="0.2">
      <c r="A32" s="61">
        <f t="shared" si="0"/>
        <v>23</v>
      </c>
      <c r="B32" s="51" t="s">
        <v>43</v>
      </c>
      <c r="C32" s="69">
        <v>0</v>
      </c>
      <c r="D32" s="69">
        <v>0</v>
      </c>
      <c r="E32" s="69">
        <v>79</v>
      </c>
      <c r="F32" s="69">
        <v>64</v>
      </c>
      <c r="G32" s="69">
        <v>72</v>
      </c>
      <c r="I32" s="61">
        <f t="shared" si="1"/>
        <v>25</v>
      </c>
      <c r="J32" s="51" t="s">
        <v>649</v>
      </c>
      <c r="K32" s="69">
        <v>0</v>
      </c>
      <c r="L32" s="69">
        <v>96</v>
      </c>
      <c r="M32" s="69">
        <v>0</v>
      </c>
      <c r="N32" s="69">
        <v>0</v>
      </c>
      <c r="O32" s="69">
        <v>91</v>
      </c>
      <c r="Q32" s="63">
        <f t="shared" si="2"/>
        <v>8</v>
      </c>
      <c r="R32" s="51" t="s">
        <v>1106</v>
      </c>
      <c r="S32" s="69">
        <v>0</v>
      </c>
      <c r="T32" s="69">
        <v>0</v>
      </c>
      <c r="U32" s="69">
        <v>0</v>
      </c>
      <c r="V32" s="69">
        <v>100</v>
      </c>
      <c r="W32" s="69">
        <v>99</v>
      </c>
      <c r="Y32" s="61">
        <f t="shared" si="3"/>
        <v>9</v>
      </c>
      <c r="Z32" s="51" t="s">
        <v>50</v>
      </c>
      <c r="AA32" s="69">
        <v>0</v>
      </c>
      <c r="AB32" s="69">
        <v>99</v>
      </c>
      <c r="AC32" s="69">
        <v>0</v>
      </c>
      <c r="AD32" s="69">
        <v>0</v>
      </c>
      <c r="AE32" s="69">
        <v>96</v>
      </c>
      <c r="AG32" s="63">
        <f t="shared" si="4"/>
        <v>7</v>
      </c>
      <c r="AH32" s="51" t="s">
        <v>1213</v>
      </c>
      <c r="AI32" s="69">
        <v>0</v>
      </c>
      <c r="AJ32" s="69">
        <v>0</v>
      </c>
      <c r="AK32" s="69">
        <v>90</v>
      </c>
      <c r="AL32" s="69">
        <v>0</v>
      </c>
      <c r="AM32" s="69">
        <v>0</v>
      </c>
      <c r="AO32" s="61">
        <f t="shared" si="5"/>
        <v>9</v>
      </c>
      <c r="AP32" s="51" t="s">
        <v>1242</v>
      </c>
      <c r="AQ32" s="69">
        <v>0</v>
      </c>
      <c r="AR32" s="69">
        <v>0</v>
      </c>
      <c r="AS32" s="69">
        <v>0</v>
      </c>
      <c r="AT32" s="69">
        <v>96</v>
      </c>
      <c r="AU32" s="69">
        <v>0</v>
      </c>
      <c r="AW32" s="63">
        <f t="shared" si="6"/>
        <v>8</v>
      </c>
      <c r="AX32" s="51" t="s">
        <v>1111</v>
      </c>
      <c r="AY32" s="69">
        <v>0</v>
      </c>
      <c r="AZ32" s="69">
        <v>0</v>
      </c>
      <c r="BA32" s="69">
        <v>0</v>
      </c>
      <c r="BB32" s="69">
        <v>85</v>
      </c>
      <c r="BC32" s="69">
        <v>0</v>
      </c>
      <c r="BE32" s="61">
        <f t="shared" si="7"/>
        <v>8</v>
      </c>
      <c r="BF32" s="51" t="s">
        <v>931</v>
      </c>
      <c r="BG32" s="69">
        <v>0</v>
      </c>
      <c r="BH32" s="69">
        <v>0</v>
      </c>
      <c r="BI32" s="69">
        <v>0</v>
      </c>
      <c r="BJ32" s="69">
        <v>0</v>
      </c>
      <c r="BK32" s="69">
        <v>80</v>
      </c>
    </row>
    <row r="33" spans="1:63" x14ac:dyDescent="0.2">
      <c r="A33" s="61">
        <f t="shared" si="0"/>
        <v>23</v>
      </c>
      <c r="B33" s="51" t="s">
        <v>1042</v>
      </c>
      <c r="C33" s="69">
        <v>0</v>
      </c>
      <c r="D33" s="69">
        <v>0</v>
      </c>
      <c r="E33" s="69">
        <v>87</v>
      </c>
      <c r="F33" s="69">
        <v>0</v>
      </c>
      <c r="G33" s="69">
        <v>79</v>
      </c>
      <c r="I33" s="61">
        <f t="shared" si="1"/>
        <v>25</v>
      </c>
      <c r="J33" s="51" t="s">
        <v>1152</v>
      </c>
      <c r="K33" s="69">
        <v>0</v>
      </c>
      <c r="L33" s="69">
        <v>83</v>
      </c>
      <c r="M33" s="69">
        <v>0</v>
      </c>
      <c r="N33" s="69">
        <v>0</v>
      </c>
      <c r="O33" s="69">
        <v>39</v>
      </c>
      <c r="Q33" s="63">
        <f t="shared" si="2"/>
        <v>8</v>
      </c>
      <c r="R33" s="51" t="s">
        <v>1134</v>
      </c>
      <c r="S33" s="69">
        <v>0</v>
      </c>
      <c r="T33" s="69">
        <v>0</v>
      </c>
      <c r="U33" s="69">
        <v>0</v>
      </c>
      <c r="V33" s="69">
        <v>0</v>
      </c>
      <c r="W33" s="69">
        <v>58</v>
      </c>
      <c r="Y33" s="61">
        <f t="shared" si="3"/>
        <v>9</v>
      </c>
      <c r="Z33" s="51" t="s">
        <v>1048</v>
      </c>
      <c r="AA33" s="69">
        <v>0</v>
      </c>
      <c r="AB33" s="69">
        <v>90</v>
      </c>
      <c r="AC33" s="69">
        <v>86</v>
      </c>
      <c r="AD33" s="69">
        <v>0</v>
      </c>
      <c r="AE33" s="69">
        <v>0</v>
      </c>
      <c r="AG33" s="63">
        <f t="shared" si="4"/>
        <v>7</v>
      </c>
      <c r="AH33" s="51" t="s">
        <v>938</v>
      </c>
      <c r="AI33" s="69">
        <v>0</v>
      </c>
      <c r="AJ33" s="69">
        <v>0</v>
      </c>
      <c r="AK33" s="69">
        <v>0</v>
      </c>
      <c r="AL33" s="69">
        <v>91</v>
      </c>
      <c r="AM33" s="69">
        <v>0</v>
      </c>
      <c r="AO33" s="61">
        <f t="shared" si="5"/>
        <v>9</v>
      </c>
      <c r="AP33" s="51" t="s">
        <v>937</v>
      </c>
      <c r="AQ33" s="69">
        <v>0</v>
      </c>
      <c r="AR33" s="69">
        <v>84</v>
      </c>
      <c r="AS33" s="69">
        <v>0</v>
      </c>
      <c r="AT33" s="69">
        <v>0</v>
      </c>
      <c r="AU33" s="69">
        <v>38</v>
      </c>
      <c r="AW33" s="63">
        <f t="shared" si="6"/>
        <v>8</v>
      </c>
      <c r="AX33" s="51" t="s">
        <v>641</v>
      </c>
      <c r="AY33" s="69">
        <v>0</v>
      </c>
      <c r="AZ33" s="69">
        <v>90</v>
      </c>
      <c r="BA33" s="69">
        <v>81</v>
      </c>
      <c r="BB33" s="69">
        <v>0</v>
      </c>
      <c r="BC33" s="69">
        <v>81</v>
      </c>
      <c r="BE33" s="61">
        <f t="shared" si="7"/>
        <v>8</v>
      </c>
      <c r="BF33" s="51" t="s">
        <v>892</v>
      </c>
      <c r="BG33" s="69">
        <v>0</v>
      </c>
      <c r="BH33" s="69">
        <v>0</v>
      </c>
      <c r="BI33" s="69">
        <v>0</v>
      </c>
      <c r="BJ33" s="69">
        <v>78</v>
      </c>
      <c r="BK33" s="69">
        <v>60</v>
      </c>
    </row>
    <row r="34" spans="1:63" x14ac:dyDescent="0.2">
      <c r="A34" s="61">
        <f t="shared" si="0"/>
        <v>23</v>
      </c>
      <c r="B34" s="51" t="s">
        <v>1265</v>
      </c>
      <c r="C34" s="69">
        <v>0</v>
      </c>
      <c r="D34" s="69">
        <v>87</v>
      </c>
      <c r="E34" s="69">
        <v>0</v>
      </c>
      <c r="F34" s="69">
        <v>0</v>
      </c>
      <c r="G34" s="69">
        <v>0</v>
      </c>
      <c r="I34" s="61">
        <f t="shared" si="1"/>
        <v>25</v>
      </c>
      <c r="J34" s="51" t="s">
        <v>1043</v>
      </c>
      <c r="K34" s="69">
        <v>0</v>
      </c>
      <c r="L34" s="69">
        <v>80</v>
      </c>
      <c r="M34" s="69">
        <v>0</v>
      </c>
      <c r="N34" s="69">
        <v>0</v>
      </c>
      <c r="O34" s="69">
        <v>59</v>
      </c>
      <c r="Q34" s="63">
        <f t="shared" si="2"/>
        <v>8</v>
      </c>
      <c r="R34" s="51" t="s">
        <v>1112</v>
      </c>
      <c r="S34" s="69">
        <v>0</v>
      </c>
      <c r="T34" s="69">
        <v>0</v>
      </c>
      <c r="U34" s="69">
        <v>0</v>
      </c>
      <c r="V34" s="69">
        <v>83</v>
      </c>
      <c r="W34" s="69">
        <v>70</v>
      </c>
      <c r="Y34" s="61">
        <f t="shared" si="3"/>
        <v>9</v>
      </c>
      <c r="Z34" s="51" t="s">
        <v>1101</v>
      </c>
      <c r="AA34" s="69">
        <v>0</v>
      </c>
      <c r="AB34" s="69">
        <v>0</v>
      </c>
      <c r="AC34" s="69">
        <v>96</v>
      </c>
      <c r="AD34" s="69">
        <v>0</v>
      </c>
      <c r="AE34" s="69">
        <v>88</v>
      </c>
      <c r="AG34" s="63">
        <f t="shared" si="4"/>
        <v>7</v>
      </c>
      <c r="AH34" s="51" t="s">
        <v>1108</v>
      </c>
      <c r="AI34" s="69">
        <v>0</v>
      </c>
      <c r="AJ34" s="69">
        <v>0</v>
      </c>
      <c r="AK34" s="69">
        <v>0</v>
      </c>
      <c r="AL34" s="69">
        <v>94</v>
      </c>
      <c r="AM34" s="69">
        <v>88</v>
      </c>
      <c r="AO34" s="61">
        <f t="shared" si="5"/>
        <v>9</v>
      </c>
      <c r="AP34" s="51" t="s">
        <v>1247</v>
      </c>
      <c r="AQ34" s="69">
        <v>0</v>
      </c>
      <c r="AR34" s="69">
        <v>0</v>
      </c>
      <c r="AS34" s="69">
        <v>0</v>
      </c>
      <c r="AT34" s="69">
        <v>95</v>
      </c>
      <c r="AU34" s="69">
        <v>0</v>
      </c>
      <c r="AW34" s="63">
        <f t="shared" si="6"/>
        <v>8</v>
      </c>
      <c r="AX34" s="51" t="s">
        <v>1217</v>
      </c>
      <c r="AY34" s="69">
        <v>0</v>
      </c>
      <c r="AZ34" s="69">
        <v>0</v>
      </c>
      <c r="BA34" s="69">
        <v>85</v>
      </c>
      <c r="BB34" s="69">
        <v>0</v>
      </c>
      <c r="BC34" s="69">
        <v>0</v>
      </c>
      <c r="BE34" s="61">
        <f t="shared" si="7"/>
        <v>8</v>
      </c>
      <c r="BF34" s="51" t="s">
        <v>884</v>
      </c>
      <c r="BG34" s="69">
        <v>0</v>
      </c>
      <c r="BH34" s="69">
        <v>0</v>
      </c>
      <c r="BI34" s="69">
        <v>0</v>
      </c>
      <c r="BJ34" s="69">
        <v>0</v>
      </c>
      <c r="BK34" s="69">
        <v>50</v>
      </c>
    </row>
    <row r="35" spans="1:63" x14ac:dyDescent="0.2">
      <c r="A35" s="61">
        <f t="shared" si="0"/>
        <v>23</v>
      </c>
      <c r="B35" s="51" t="s">
        <v>862</v>
      </c>
      <c r="C35" s="69">
        <v>0</v>
      </c>
      <c r="D35" s="69">
        <v>0</v>
      </c>
      <c r="E35" s="69">
        <v>0</v>
      </c>
      <c r="F35" s="69">
        <v>0</v>
      </c>
      <c r="G35" s="69">
        <v>30</v>
      </c>
      <c r="I35" s="61">
        <f t="shared" si="1"/>
        <v>25</v>
      </c>
      <c r="J35" s="51" t="s">
        <v>984</v>
      </c>
      <c r="K35" s="69">
        <v>0</v>
      </c>
      <c r="L35" s="69">
        <v>85</v>
      </c>
      <c r="M35" s="69">
        <v>0</v>
      </c>
      <c r="N35" s="69">
        <v>0</v>
      </c>
      <c r="O35" s="69">
        <v>69</v>
      </c>
      <c r="Q35" s="63">
        <f t="shared" si="2"/>
        <v>8</v>
      </c>
      <c r="R35" s="51" t="s">
        <v>1109</v>
      </c>
      <c r="S35" s="69">
        <v>0</v>
      </c>
      <c r="T35" s="69">
        <v>0</v>
      </c>
      <c r="U35" s="69">
        <v>0</v>
      </c>
      <c r="V35" s="69">
        <v>92</v>
      </c>
      <c r="W35" s="69">
        <v>86</v>
      </c>
      <c r="Y35" s="61">
        <f t="shared" si="3"/>
        <v>9</v>
      </c>
      <c r="Z35" s="51" t="s">
        <v>1264</v>
      </c>
      <c r="AA35" s="69">
        <v>0</v>
      </c>
      <c r="AB35" s="69">
        <v>99</v>
      </c>
      <c r="AC35" s="69">
        <v>0</v>
      </c>
      <c r="AD35" s="69">
        <v>0</v>
      </c>
      <c r="AE35" s="69">
        <v>84</v>
      </c>
      <c r="AG35" s="63">
        <f t="shared" si="4"/>
        <v>7</v>
      </c>
      <c r="AH35" s="51" t="s">
        <v>1049</v>
      </c>
      <c r="AI35" s="69">
        <v>0</v>
      </c>
      <c r="AJ35" s="69">
        <v>0</v>
      </c>
      <c r="AK35" s="69">
        <v>0</v>
      </c>
      <c r="AL35" s="69">
        <v>0</v>
      </c>
      <c r="AM35" s="69">
        <v>31</v>
      </c>
      <c r="AO35" s="61">
        <f t="shared" si="5"/>
        <v>9</v>
      </c>
      <c r="AP35" s="51" t="s">
        <v>942</v>
      </c>
      <c r="AQ35" s="69">
        <v>0</v>
      </c>
      <c r="AR35" s="69">
        <v>91</v>
      </c>
      <c r="AS35" s="69">
        <v>83</v>
      </c>
      <c r="AT35" s="69">
        <v>0</v>
      </c>
      <c r="AU35" s="69">
        <v>0</v>
      </c>
      <c r="AW35" s="63">
        <f t="shared" si="6"/>
        <v>8</v>
      </c>
      <c r="AX35" s="51" t="s">
        <v>41</v>
      </c>
      <c r="AY35" s="69">
        <v>0</v>
      </c>
      <c r="AZ35" s="69">
        <v>0</v>
      </c>
      <c r="BA35" s="69">
        <v>0</v>
      </c>
      <c r="BB35" s="69">
        <v>93</v>
      </c>
      <c r="BC35" s="69">
        <v>0</v>
      </c>
      <c r="BE35" s="61">
        <f t="shared" si="7"/>
        <v>8</v>
      </c>
    </row>
    <row r="36" spans="1:63" x14ac:dyDescent="0.2">
      <c r="A36" s="61">
        <f t="shared" si="0"/>
        <v>23</v>
      </c>
      <c r="B36" s="51" t="s">
        <v>1226</v>
      </c>
      <c r="C36" s="69">
        <v>0</v>
      </c>
      <c r="D36" s="69">
        <v>0</v>
      </c>
      <c r="E36" s="69">
        <v>73</v>
      </c>
      <c r="F36" s="69">
        <v>0</v>
      </c>
      <c r="G36" s="69">
        <v>0</v>
      </c>
      <c r="I36" s="61">
        <f t="shared" si="1"/>
        <v>25</v>
      </c>
      <c r="J36" s="51" t="s">
        <v>665</v>
      </c>
      <c r="K36" s="69">
        <v>0</v>
      </c>
      <c r="L36" s="69">
        <v>0</v>
      </c>
      <c r="M36" s="69">
        <v>0</v>
      </c>
      <c r="N36" s="69">
        <v>0</v>
      </c>
      <c r="O36" s="69">
        <v>90</v>
      </c>
      <c r="Q36" s="63">
        <f t="shared" si="2"/>
        <v>8</v>
      </c>
      <c r="R36" s="51" t="s">
        <v>896</v>
      </c>
      <c r="S36" s="69">
        <v>0</v>
      </c>
      <c r="T36" s="69">
        <v>0</v>
      </c>
      <c r="U36" s="69">
        <v>0</v>
      </c>
      <c r="V36" s="69">
        <v>0</v>
      </c>
      <c r="W36" s="69">
        <v>88</v>
      </c>
      <c r="Y36" s="61">
        <f t="shared" si="3"/>
        <v>9</v>
      </c>
      <c r="Z36" s="51" t="s">
        <v>1102</v>
      </c>
      <c r="AA36" s="69">
        <v>0</v>
      </c>
      <c r="AB36" s="69">
        <v>0</v>
      </c>
      <c r="AC36" s="69">
        <v>90</v>
      </c>
      <c r="AD36" s="69">
        <v>87</v>
      </c>
      <c r="AE36" s="69">
        <v>0</v>
      </c>
      <c r="AG36" s="63">
        <f t="shared" si="4"/>
        <v>7</v>
      </c>
      <c r="AH36" s="51" t="s">
        <v>1130</v>
      </c>
      <c r="AI36" s="69">
        <v>0</v>
      </c>
      <c r="AJ36" s="69">
        <v>0</v>
      </c>
      <c r="AK36" s="69">
        <v>0</v>
      </c>
      <c r="AL36" s="69">
        <v>0</v>
      </c>
      <c r="AM36" s="69">
        <v>78</v>
      </c>
      <c r="AO36" s="61">
        <f t="shared" si="5"/>
        <v>9</v>
      </c>
      <c r="AP36" s="51" t="s">
        <v>1231</v>
      </c>
      <c r="AQ36" s="69">
        <v>0</v>
      </c>
      <c r="AR36" s="69">
        <v>0</v>
      </c>
      <c r="AS36" s="69">
        <v>88</v>
      </c>
      <c r="AT36" s="69">
        <v>0</v>
      </c>
      <c r="AU36" s="69">
        <v>68</v>
      </c>
      <c r="AW36" s="63">
        <f t="shared" si="6"/>
        <v>8</v>
      </c>
      <c r="AX36" s="51" t="s">
        <v>1239</v>
      </c>
      <c r="AY36" s="69">
        <v>0</v>
      </c>
      <c r="AZ36" s="69">
        <v>0</v>
      </c>
      <c r="BA36" s="69">
        <v>0</v>
      </c>
      <c r="BB36" s="69">
        <v>86</v>
      </c>
      <c r="BC36" s="69">
        <v>0</v>
      </c>
    </row>
    <row r="37" spans="1:63" x14ac:dyDescent="0.2">
      <c r="A37" s="61">
        <f t="shared" si="0"/>
        <v>23</v>
      </c>
      <c r="B37" s="51" t="s">
        <v>922</v>
      </c>
      <c r="C37" s="69">
        <v>0</v>
      </c>
      <c r="D37" s="69">
        <v>0</v>
      </c>
      <c r="E37" s="69">
        <v>0</v>
      </c>
      <c r="F37" s="69">
        <v>0</v>
      </c>
      <c r="G37" s="69">
        <v>95</v>
      </c>
      <c r="I37" s="61">
        <f t="shared" si="1"/>
        <v>25</v>
      </c>
      <c r="J37" s="51" t="s">
        <v>1124</v>
      </c>
      <c r="K37" s="69">
        <v>0</v>
      </c>
      <c r="L37" s="69">
        <v>0</v>
      </c>
      <c r="M37" s="69">
        <v>0</v>
      </c>
      <c r="N37" s="69">
        <v>75</v>
      </c>
      <c r="O37" s="69">
        <v>65</v>
      </c>
      <c r="Q37" s="63">
        <f t="shared" si="2"/>
        <v>8</v>
      </c>
      <c r="R37" s="51" t="s">
        <v>1116</v>
      </c>
      <c r="S37" s="69">
        <v>0</v>
      </c>
      <c r="T37" s="69">
        <v>0</v>
      </c>
      <c r="U37" s="69">
        <v>0</v>
      </c>
      <c r="V37" s="69">
        <v>65</v>
      </c>
      <c r="W37" s="69">
        <v>41</v>
      </c>
      <c r="Y37" s="61">
        <f t="shared" si="3"/>
        <v>9</v>
      </c>
      <c r="Z37" s="51" t="s">
        <v>1202</v>
      </c>
      <c r="AA37" s="69">
        <v>0</v>
      </c>
      <c r="AB37" s="69">
        <v>72</v>
      </c>
      <c r="AC37" s="69">
        <v>0</v>
      </c>
      <c r="AD37" s="69">
        <v>0</v>
      </c>
      <c r="AE37" s="69">
        <v>0</v>
      </c>
      <c r="AG37" s="63">
        <f t="shared" si="4"/>
        <v>7</v>
      </c>
      <c r="AH37" s="51" t="s">
        <v>1251</v>
      </c>
      <c r="AI37" s="69">
        <v>0</v>
      </c>
      <c r="AJ37" s="69">
        <v>0</v>
      </c>
      <c r="AK37" s="69">
        <v>0</v>
      </c>
      <c r="AL37" s="69">
        <v>78</v>
      </c>
      <c r="AM37" s="69">
        <v>0</v>
      </c>
      <c r="AO37" s="61">
        <f t="shared" si="5"/>
        <v>9</v>
      </c>
      <c r="AP37" s="51" t="s">
        <v>987</v>
      </c>
      <c r="AQ37" s="69">
        <v>0</v>
      </c>
      <c r="AR37" s="69">
        <v>0</v>
      </c>
      <c r="AS37" s="69">
        <v>0</v>
      </c>
      <c r="AT37" s="69">
        <v>70</v>
      </c>
      <c r="AU37" s="69">
        <v>82</v>
      </c>
      <c r="AW37" s="63">
        <f t="shared" si="6"/>
        <v>8</v>
      </c>
      <c r="AX37" s="51" t="s">
        <v>1273</v>
      </c>
      <c r="AY37" s="69">
        <v>0</v>
      </c>
      <c r="AZ37" s="69">
        <v>0</v>
      </c>
      <c r="BA37" s="69">
        <v>0</v>
      </c>
      <c r="BB37" s="69">
        <v>0</v>
      </c>
      <c r="BC37" s="69">
        <v>85</v>
      </c>
    </row>
    <row r="38" spans="1:63" x14ac:dyDescent="0.2">
      <c r="A38" s="61">
        <f t="shared" si="0"/>
        <v>23</v>
      </c>
      <c r="B38" s="51" t="s">
        <v>1128</v>
      </c>
      <c r="C38" s="69">
        <v>0</v>
      </c>
      <c r="D38" s="69">
        <v>0</v>
      </c>
      <c r="E38" s="69">
        <v>0</v>
      </c>
      <c r="F38" s="69">
        <v>0</v>
      </c>
      <c r="G38" s="69">
        <v>97</v>
      </c>
      <c r="I38" s="61">
        <f t="shared" si="1"/>
        <v>25</v>
      </c>
      <c r="J38" s="51" t="s">
        <v>50</v>
      </c>
      <c r="K38" s="69">
        <v>0</v>
      </c>
      <c r="L38" s="69">
        <v>99</v>
      </c>
      <c r="M38" s="69">
        <v>0</v>
      </c>
      <c r="N38" s="69">
        <v>0</v>
      </c>
      <c r="O38" s="69">
        <v>96</v>
      </c>
      <c r="Q38" s="63">
        <f t="shared" si="2"/>
        <v>8</v>
      </c>
      <c r="R38" s="51" t="s">
        <v>922</v>
      </c>
      <c r="S38" s="69">
        <v>0</v>
      </c>
      <c r="T38" s="69">
        <v>0</v>
      </c>
      <c r="U38" s="69">
        <v>0</v>
      </c>
      <c r="V38" s="69">
        <v>0</v>
      </c>
      <c r="W38" s="69">
        <v>95</v>
      </c>
      <c r="Y38" s="61">
        <f t="shared" si="3"/>
        <v>9</v>
      </c>
      <c r="Z38" s="51" t="s">
        <v>1115</v>
      </c>
      <c r="AA38" s="69">
        <v>0</v>
      </c>
      <c r="AB38" s="69">
        <v>0</v>
      </c>
      <c r="AC38" s="69">
        <v>0</v>
      </c>
      <c r="AD38" s="69">
        <v>85</v>
      </c>
      <c r="AE38" s="69">
        <v>73</v>
      </c>
      <c r="AG38" s="63">
        <f t="shared" si="4"/>
        <v>7</v>
      </c>
      <c r="AH38" s="51" t="s">
        <v>1129</v>
      </c>
      <c r="AI38" s="69">
        <v>0</v>
      </c>
      <c r="AJ38" s="69">
        <v>0</v>
      </c>
      <c r="AK38" s="69">
        <v>0</v>
      </c>
      <c r="AL38" s="69">
        <v>0</v>
      </c>
      <c r="AM38" s="69">
        <v>84</v>
      </c>
      <c r="AO38" s="61">
        <f t="shared" si="5"/>
        <v>9</v>
      </c>
      <c r="AP38" s="51" t="s">
        <v>990</v>
      </c>
      <c r="AQ38" s="69">
        <v>0</v>
      </c>
      <c r="AR38" s="69">
        <v>0</v>
      </c>
      <c r="AS38" s="69">
        <v>0</v>
      </c>
      <c r="AT38" s="69">
        <v>0</v>
      </c>
      <c r="AU38" s="69">
        <v>64</v>
      </c>
      <c r="AW38" s="63">
        <f t="shared" si="6"/>
        <v>8</v>
      </c>
      <c r="AX38" s="51" t="s">
        <v>668</v>
      </c>
      <c r="AY38" s="69">
        <v>0</v>
      </c>
      <c r="AZ38" s="69">
        <v>0</v>
      </c>
      <c r="BA38" s="69">
        <v>0</v>
      </c>
      <c r="BB38" s="69">
        <v>0</v>
      </c>
      <c r="BC38" s="69">
        <v>29</v>
      </c>
    </row>
    <row r="39" spans="1:63" x14ac:dyDescent="0.2">
      <c r="A39" s="61">
        <f t="shared" si="0"/>
        <v>23</v>
      </c>
      <c r="B39" s="51" t="s">
        <v>974</v>
      </c>
      <c r="C39" s="69">
        <v>0</v>
      </c>
      <c r="D39" s="69">
        <v>0</v>
      </c>
      <c r="E39" s="69">
        <v>0</v>
      </c>
      <c r="F39" s="69">
        <v>80</v>
      </c>
      <c r="G39" s="69">
        <v>59</v>
      </c>
      <c r="I39" s="61">
        <f t="shared" si="1"/>
        <v>25</v>
      </c>
      <c r="J39" s="51" t="s">
        <v>1223</v>
      </c>
      <c r="K39" s="69">
        <v>0</v>
      </c>
      <c r="L39" s="69">
        <v>96</v>
      </c>
      <c r="M39" s="69">
        <v>95</v>
      </c>
      <c r="N39" s="69">
        <v>0</v>
      </c>
      <c r="O39" s="69">
        <v>0</v>
      </c>
      <c r="Q39" s="63">
        <f t="shared" si="2"/>
        <v>8</v>
      </c>
      <c r="R39" s="51" t="s">
        <v>1132</v>
      </c>
      <c r="S39" s="69">
        <v>0</v>
      </c>
      <c r="T39" s="69">
        <v>100</v>
      </c>
      <c r="U39" s="69">
        <v>0</v>
      </c>
      <c r="V39" s="69">
        <v>0</v>
      </c>
      <c r="W39" s="69">
        <v>83</v>
      </c>
      <c r="Y39" s="61">
        <f t="shared" si="3"/>
        <v>9</v>
      </c>
      <c r="Z39" s="51" t="s">
        <v>1193</v>
      </c>
      <c r="AA39" s="69">
        <v>0</v>
      </c>
      <c r="AB39" s="69">
        <v>98</v>
      </c>
      <c r="AC39" s="69">
        <v>0</v>
      </c>
      <c r="AD39" s="69">
        <v>0</v>
      </c>
      <c r="AE39" s="69">
        <v>97</v>
      </c>
      <c r="AG39" s="63">
        <f t="shared" si="4"/>
        <v>7</v>
      </c>
      <c r="AH39" s="51" t="s">
        <v>1225</v>
      </c>
      <c r="AI39" s="69">
        <v>0</v>
      </c>
      <c r="AJ39" s="69">
        <v>0</v>
      </c>
      <c r="AK39" s="69">
        <v>75</v>
      </c>
      <c r="AL39" s="69">
        <v>0</v>
      </c>
      <c r="AM39" s="69">
        <v>0</v>
      </c>
      <c r="AO39" s="61">
        <f t="shared" si="5"/>
        <v>9</v>
      </c>
      <c r="AP39" s="51" t="s">
        <v>1246</v>
      </c>
      <c r="AQ39" s="69">
        <v>0</v>
      </c>
      <c r="AR39" s="69">
        <v>0</v>
      </c>
      <c r="AS39" s="69">
        <v>0</v>
      </c>
      <c r="AT39" s="69">
        <v>94</v>
      </c>
      <c r="AU39" s="69">
        <v>95</v>
      </c>
      <c r="AW39" s="63">
        <f t="shared" si="6"/>
        <v>8</v>
      </c>
      <c r="AX39" s="51" t="s">
        <v>49</v>
      </c>
      <c r="AY39" s="69">
        <v>0</v>
      </c>
      <c r="AZ39" s="69">
        <v>0</v>
      </c>
      <c r="BA39" s="69">
        <v>0</v>
      </c>
      <c r="BB39" s="69">
        <v>84</v>
      </c>
      <c r="BC39" s="69">
        <v>66</v>
      </c>
    </row>
    <row r="40" spans="1:63" x14ac:dyDescent="0.2">
      <c r="A40" s="61">
        <f t="shared" si="0"/>
        <v>23</v>
      </c>
      <c r="B40" s="51" t="s">
        <v>1066</v>
      </c>
      <c r="C40" s="69">
        <v>0</v>
      </c>
      <c r="D40" s="69">
        <v>0</v>
      </c>
      <c r="E40" s="69">
        <v>88</v>
      </c>
      <c r="F40" s="69">
        <v>0</v>
      </c>
      <c r="G40" s="69">
        <v>0</v>
      </c>
      <c r="I40" s="61">
        <f t="shared" si="1"/>
        <v>25</v>
      </c>
      <c r="J40" s="51" t="s">
        <v>55</v>
      </c>
      <c r="K40" s="69">
        <v>0</v>
      </c>
      <c r="L40" s="69">
        <v>0</v>
      </c>
      <c r="M40" s="69">
        <v>84</v>
      </c>
      <c r="N40" s="69">
        <v>0</v>
      </c>
      <c r="O40" s="69">
        <v>86</v>
      </c>
      <c r="Q40" s="63">
        <f t="shared" si="2"/>
        <v>8</v>
      </c>
      <c r="R40" s="51" t="s">
        <v>930</v>
      </c>
      <c r="S40" s="69">
        <v>0</v>
      </c>
      <c r="T40" s="69">
        <v>0</v>
      </c>
      <c r="U40" s="69">
        <v>0</v>
      </c>
      <c r="V40" s="69">
        <v>0</v>
      </c>
      <c r="W40" s="69">
        <v>70</v>
      </c>
      <c r="Y40" s="61">
        <f t="shared" si="3"/>
        <v>9</v>
      </c>
      <c r="Z40" s="51" t="s">
        <v>1120</v>
      </c>
      <c r="AA40" s="69">
        <v>0</v>
      </c>
      <c r="AB40" s="69">
        <v>0</v>
      </c>
      <c r="AC40" s="69">
        <v>0</v>
      </c>
      <c r="AD40" s="69">
        <v>80</v>
      </c>
      <c r="AE40" s="69">
        <v>72</v>
      </c>
      <c r="AG40" s="63">
        <f t="shared" si="4"/>
        <v>7</v>
      </c>
      <c r="AH40" s="51" t="s">
        <v>1136</v>
      </c>
      <c r="AI40" s="69">
        <v>0</v>
      </c>
      <c r="AJ40" s="69">
        <v>0</v>
      </c>
      <c r="AK40" s="69">
        <v>0</v>
      </c>
      <c r="AL40" s="69">
        <v>0</v>
      </c>
      <c r="AM40" s="69">
        <v>67</v>
      </c>
      <c r="AO40" s="61">
        <f t="shared" si="5"/>
        <v>9</v>
      </c>
      <c r="AP40" s="51" t="s">
        <v>1051</v>
      </c>
      <c r="AQ40" s="69">
        <v>0</v>
      </c>
      <c r="AR40" s="69">
        <v>77</v>
      </c>
      <c r="AS40" s="69">
        <v>74</v>
      </c>
      <c r="AT40" s="69">
        <v>0</v>
      </c>
      <c r="AU40" s="69">
        <v>0</v>
      </c>
      <c r="AW40" s="63"/>
    </row>
    <row r="41" spans="1:63" x14ac:dyDescent="0.2">
      <c r="A41" s="61">
        <f t="shared" si="0"/>
        <v>23</v>
      </c>
      <c r="B41" s="51" t="s">
        <v>1213</v>
      </c>
      <c r="C41" s="69">
        <v>0</v>
      </c>
      <c r="D41" s="69">
        <v>0</v>
      </c>
      <c r="E41" s="69">
        <v>90</v>
      </c>
      <c r="F41" s="69">
        <v>0</v>
      </c>
      <c r="G41" s="69">
        <v>0</v>
      </c>
      <c r="I41" s="61">
        <f t="shared" si="1"/>
        <v>25</v>
      </c>
      <c r="J41" s="51" t="s">
        <v>976</v>
      </c>
      <c r="K41" s="69">
        <v>0</v>
      </c>
      <c r="L41" s="69">
        <v>0</v>
      </c>
      <c r="M41" s="69">
        <v>75</v>
      </c>
      <c r="N41" s="69">
        <v>0</v>
      </c>
      <c r="O41" s="69">
        <v>78</v>
      </c>
      <c r="Q41" s="63">
        <f t="shared" si="2"/>
        <v>8</v>
      </c>
      <c r="R41" s="51" t="s">
        <v>1198</v>
      </c>
      <c r="S41" s="69">
        <v>0</v>
      </c>
      <c r="T41" s="69">
        <v>81</v>
      </c>
      <c r="U41" s="69">
        <v>0</v>
      </c>
      <c r="V41" s="69">
        <v>0</v>
      </c>
      <c r="W41" s="69">
        <v>0</v>
      </c>
      <c r="Y41" s="61">
        <f t="shared" si="3"/>
        <v>9</v>
      </c>
      <c r="Z41" s="51" t="s">
        <v>923</v>
      </c>
      <c r="AA41" s="69">
        <v>0</v>
      </c>
      <c r="AB41" s="69">
        <v>0</v>
      </c>
      <c r="AC41" s="69">
        <v>0</v>
      </c>
      <c r="AD41" s="69">
        <v>0</v>
      </c>
      <c r="AE41" s="69">
        <v>96</v>
      </c>
      <c r="AG41" s="63">
        <f t="shared" si="4"/>
        <v>7</v>
      </c>
      <c r="AH41" s="51" t="s">
        <v>1234</v>
      </c>
      <c r="AI41" s="69">
        <v>0</v>
      </c>
      <c r="AJ41" s="69">
        <v>0</v>
      </c>
      <c r="AK41" s="69">
        <v>0</v>
      </c>
      <c r="AL41" s="69">
        <v>95</v>
      </c>
      <c r="AM41" s="69">
        <v>0</v>
      </c>
      <c r="AO41" s="61">
        <f t="shared" si="5"/>
        <v>9</v>
      </c>
      <c r="AP41" s="51" t="s">
        <v>861</v>
      </c>
      <c r="AQ41" s="69">
        <v>0</v>
      </c>
      <c r="AR41" s="69">
        <v>0</v>
      </c>
      <c r="AS41" s="69">
        <v>0</v>
      </c>
      <c r="AT41" s="69">
        <v>67</v>
      </c>
      <c r="AU41" s="69">
        <v>40</v>
      </c>
      <c r="AW41" s="63"/>
    </row>
    <row r="42" spans="1:63" x14ac:dyDescent="0.2">
      <c r="A42" s="61">
        <f t="shared" si="0"/>
        <v>23</v>
      </c>
      <c r="B42" s="51" t="s">
        <v>819</v>
      </c>
      <c r="C42" s="69">
        <v>0</v>
      </c>
      <c r="D42" s="69">
        <v>0</v>
      </c>
      <c r="E42" s="69">
        <v>0</v>
      </c>
      <c r="F42" s="69">
        <v>96</v>
      </c>
      <c r="G42" s="69">
        <v>97</v>
      </c>
      <c r="I42" s="61">
        <f t="shared" si="1"/>
        <v>25</v>
      </c>
      <c r="J42" s="51" t="s">
        <v>45</v>
      </c>
      <c r="K42" s="69">
        <v>0</v>
      </c>
      <c r="L42" s="69">
        <v>0</v>
      </c>
      <c r="M42" s="69">
        <v>0</v>
      </c>
      <c r="N42" s="69">
        <v>0</v>
      </c>
      <c r="O42" s="69">
        <v>92</v>
      </c>
      <c r="Q42" s="63">
        <f t="shared" si="2"/>
        <v>8</v>
      </c>
      <c r="R42" s="51" t="s">
        <v>1237</v>
      </c>
      <c r="S42" s="69">
        <v>0</v>
      </c>
      <c r="T42" s="69">
        <v>0</v>
      </c>
      <c r="U42" s="69">
        <v>0</v>
      </c>
      <c r="V42" s="69">
        <v>89</v>
      </c>
      <c r="W42" s="69">
        <v>0</v>
      </c>
      <c r="Y42" s="61">
        <f>+RANK(AA42,$AA$7:$AA$999,0)</f>
        <v>9</v>
      </c>
      <c r="Z42" s="51" t="s">
        <v>1127</v>
      </c>
      <c r="AA42" s="69">
        <v>0</v>
      </c>
      <c r="AB42" s="69">
        <v>0</v>
      </c>
      <c r="AC42" s="69">
        <v>0</v>
      </c>
      <c r="AD42" s="69">
        <v>59</v>
      </c>
      <c r="AE42" s="69">
        <v>42</v>
      </c>
      <c r="AG42" s="63">
        <f t="shared" si="4"/>
        <v>7</v>
      </c>
      <c r="AH42" s="51" t="s">
        <v>1248</v>
      </c>
      <c r="AI42" s="69">
        <v>0</v>
      </c>
      <c r="AJ42" s="69">
        <v>0</v>
      </c>
      <c r="AK42" s="69">
        <v>0</v>
      </c>
      <c r="AL42" s="69">
        <v>81</v>
      </c>
      <c r="AM42" s="69">
        <v>66</v>
      </c>
      <c r="AO42" s="61">
        <f t="shared" si="5"/>
        <v>9</v>
      </c>
      <c r="AP42" s="51" t="s">
        <v>1205</v>
      </c>
      <c r="AQ42" s="69">
        <v>0</v>
      </c>
      <c r="AR42" s="69">
        <v>67</v>
      </c>
      <c r="AS42" s="69">
        <v>0</v>
      </c>
      <c r="AT42" s="69">
        <v>0</v>
      </c>
      <c r="AU42" s="69">
        <v>0</v>
      </c>
      <c r="AW42" s="63"/>
    </row>
    <row r="43" spans="1:63" x14ac:dyDescent="0.2">
      <c r="A43" s="61">
        <f t="shared" si="0"/>
        <v>23</v>
      </c>
      <c r="B43" s="51" t="s">
        <v>1274</v>
      </c>
      <c r="C43" s="69">
        <v>0</v>
      </c>
      <c r="D43" s="69">
        <v>0</v>
      </c>
      <c r="E43" s="69">
        <v>0</v>
      </c>
      <c r="F43" s="69">
        <v>0</v>
      </c>
      <c r="G43" s="69">
        <v>82</v>
      </c>
      <c r="I43" s="61">
        <f t="shared" si="1"/>
        <v>25</v>
      </c>
      <c r="J43" s="51" t="s">
        <v>987</v>
      </c>
      <c r="K43" s="69">
        <v>0</v>
      </c>
      <c r="L43" s="69">
        <v>0</v>
      </c>
      <c r="M43" s="69">
        <v>0</v>
      </c>
      <c r="N43" s="69">
        <v>70</v>
      </c>
      <c r="O43" s="69">
        <v>82</v>
      </c>
      <c r="Q43" s="63">
        <f t="shared" si="2"/>
        <v>8</v>
      </c>
      <c r="R43" s="51" t="s">
        <v>38</v>
      </c>
      <c r="S43" s="69">
        <v>0</v>
      </c>
      <c r="T43" s="69">
        <v>0</v>
      </c>
      <c r="U43" s="69">
        <v>94</v>
      </c>
      <c r="V43" s="69">
        <v>0</v>
      </c>
      <c r="W43" s="69">
        <v>90</v>
      </c>
      <c r="Y43" s="61">
        <f t="shared" si="3"/>
        <v>9</v>
      </c>
      <c r="Z43" s="51" t="s">
        <v>1145</v>
      </c>
      <c r="AA43" s="69">
        <v>0</v>
      </c>
      <c r="AB43" s="69">
        <v>0</v>
      </c>
      <c r="AC43" s="69">
        <v>0</v>
      </c>
      <c r="AD43" s="69">
        <v>0</v>
      </c>
      <c r="AE43" s="69">
        <v>66</v>
      </c>
      <c r="AG43" s="63">
        <f t="shared" si="4"/>
        <v>7</v>
      </c>
      <c r="AH43" s="51" t="s">
        <v>1272</v>
      </c>
      <c r="AI43" s="69">
        <v>0</v>
      </c>
      <c r="AJ43" s="69">
        <v>0</v>
      </c>
      <c r="AK43" s="69">
        <v>0</v>
      </c>
      <c r="AL43" s="69">
        <v>0</v>
      </c>
      <c r="AM43" s="69">
        <v>90</v>
      </c>
      <c r="AO43" s="61">
        <f t="shared" si="5"/>
        <v>9</v>
      </c>
      <c r="AP43" s="51" t="s">
        <v>889</v>
      </c>
      <c r="AQ43" s="69">
        <v>0</v>
      </c>
      <c r="AR43" s="69">
        <v>0</v>
      </c>
      <c r="AS43" s="69">
        <v>98</v>
      </c>
      <c r="AT43" s="69">
        <v>0</v>
      </c>
      <c r="AU43" s="69">
        <v>97</v>
      </c>
      <c r="AW43" s="63"/>
    </row>
    <row r="44" spans="1:63" x14ac:dyDescent="0.2">
      <c r="A44" s="61">
        <f t="shared" si="0"/>
        <v>23</v>
      </c>
      <c r="B44" s="51" t="s">
        <v>821</v>
      </c>
      <c r="C44" s="69">
        <v>0</v>
      </c>
      <c r="D44" s="69">
        <v>0</v>
      </c>
      <c r="E44" s="69">
        <v>0</v>
      </c>
      <c r="F44" s="69">
        <v>92</v>
      </c>
      <c r="G44" s="69">
        <v>53</v>
      </c>
      <c r="I44" s="61">
        <f t="shared" si="1"/>
        <v>25</v>
      </c>
      <c r="J44" s="51" t="s">
        <v>659</v>
      </c>
      <c r="K44" s="69">
        <v>0</v>
      </c>
      <c r="L44" s="69">
        <v>0</v>
      </c>
      <c r="M44" s="69">
        <v>0</v>
      </c>
      <c r="N44" s="69">
        <v>63</v>
      </c>
      <c r="O44" s="69">
        <v>0</v>
      </c>
      <c r="Q44" s="63">
        <f t="shared" si="2"/>
        <v>8</v>
      </c>
      <c r="R44" s="51" t="s">
        <v>1261</v>
      </c>
      <c r="S44" s="69">
        <v>0</v>
      </c>
      <c r="T44" s="69">
        <v>98</v>
      </c>
      <c r="U44" s="69">
        <v>0</v>
      </c>
      <c r="V44" s="69">
        <v>0</v>
      </c>
      <c r="W44" s="69">
        <v>0</v>
      </c>
      <c r="Y44" s="61">
        <f t="shared" si="3"/>
        <v>9</v>
      </c>
      <c r="Z44" s="51" t="s">
        <v>1140</v>
      </c>
      <c r="AA44" s="69">
        <v>0</v>
      </c>
      <c r="AB44" s="69">
        <v>0</v>
      </c>
      <c r="AC44" s="69">
        <v>0</v>
      </c>
      <c r="AD44" s="69">
        <v>0</v>
      </c>
      <c r="AE44" s="69">
        <v>99</v>
      </c>
      <c r="AG44" s="63">
        <f t="shared" si="4"/>
        <v>7</v>
      </c>
      <c r="AH44" s="51" t="s">
        <v>57</v>
      </c>
      <c r="AI44" s="69">
        <v>0</v>
      </c>
      <c r="AJ44" s="69">
        <v>0</v>
      </c>
      <c r="AK44" s="69">
        <v>74</v>
      </c>
      <c r="AL44" s="69">
        <v>0</v>
      </c>
      <c r="AM44" s="69">
        <v>71</v>
      </c>
      <c r="AO44" s="61">
        <f t="shared" si="5"/>
        <v>9</v>
      </c>
      <c r="AP44" s="51" t="s">
        <v>1105</v>
      </c>
      <c r="AQ44" s="69">
        <v>0</v>
      </c>
      <c r="AR44" s="69">
        <v>0</v>
      </c>
      <c r="AS44" s="69">
        <v>79</v>
      </c>
      <c r="AT44" s="69">
        <v>0</v>
      </c>
      <c r="AU44" s="69">
        <v>0</v>
      </c>
    </row>
    <row r="45" spans="1:63" x14ac:dyDescent="0.2">
      <c r="A45" s="61">
        <f t="shared" si="0"/>
        <v>23</v>
      </c>
      <c r="B45" s="51" t="s">
        <v>59</v>
      </c>
      <c r="C45" s="69">
        <v>0</v>
      </c>
      <c r="D45" s="69">
        <v>0</v>
      </c>
      <c r="E45" s="69">
        <v>0</v>
      </c>
      <c r="F45" s="69">
        <v>54</v>
      </c>
      <c r="G45" s="69">
        <v>0</v>
      </c>
      <c r="I45" s="61">
        <f t="shared" si="1"/>
        <v>25</v>
      </c>
      <c r="J45" s="51" t="s">
        <v>1240</v>
      </c>
      <c r="K45" s="69">
        <v>0</v>
      </c>
      <c r="L45" s="69">
        <v>0</v>
      </c>
      <c r="M45" s="69">
        <v>0</v>
      </c>
      <c r="N45" s="69">
        <v>98</v>
      </c>
      <c r="O45" s="69">
        <v>0</v>
      </c>
      <c r="Q45" s="63">
        <f t="shared" si="2"/>
        <v>8</v>
      </c>
      <c r="R45" s="51" t="s">
        <v>635</v>
      </c>
      <c r="S45" s="69">
        <v>0</v>
      </c>
      <c r="T45" s="69">
        <v>0</v>
      </c>
      <c r="U45" s="69">
        <v>0</v>
      </c>
      <c r="V45" s="69">
        <v>0</v>
      </c>
      <c r="W45" s="69">
        <v>64</v>
      </c>
      <c r="Y45" s="61">
        <f t="shared" si="3"/>
        <v>9</v>
      </c>
      <c r="Z45" s="51" t="s">
        <v>1267</v>
      </c>
      <c r="AA45" s="69">
        <v>0</v>
      </c>
      <c r="AB45" s="69">
        <v>82</v>
      </c>
      <c r="AC45" s="69">
        <v>0</v>
      </c>
      <c r="AD45" s="69">
        <v>0</v>
      </c>
      <c r="AE45" s="69">
        <v>0</v>
      </c>
      <c r="AG45" s="63">
        <f t="shared" si="4"/>
        <v>7</v>
      </c>
      <c r="AH45" s="51" t="s">
        <v>1041</v>
      </c>
      <c r="AI45" s="69">
        <v>0</v>
      </c>
      <c r="AJ45" s="69">
        <v>0</v>
      </c>
      <c r="AK45" s="69">
        <v>0</v>
      </c>
      <c r="AL45" s="69">
        <v>0</v>
      </c>
      <c r="AM45" s="69">
        <v>45</v>
      </c>
      <c r="AO45" s="61">
        <f t="shared" si="5"/>
        <v>9</v>
      </c>
      <c r="AP45" s="51" t="s">
        <v>1148</v>
      </c>
      <c r="AQ45" s="69">
        <v>0</v>
      </c>
      <c r="AR45" s="69">
        <v>0</v>
      </c>
      <c r="AS45" s="69">
        <v>0</v>
      </c>
      <c r="AT45" s="69">
        <v>0</v>
      </c>
      <c r="AU45" s="69">
        <v>54</v>
      </c>
    </row>
    <row r="46" spans="1:63" x14ac:dyDescent="0.2">
      <c r="A46" s="61">
        <f t="shared" si="0"/>
        <v>23</v>
      </c>
      <c r="B46" s="51" t="s">
        <v>38</v>
      </c>
      <c r="C46" s="69">
        <v>0</v>
      </c>
      <c r="D46" s="69">
        <v>0</v>
      </c>
      <c r="E46" s="69">
        <v>94</v>
      </c>
      <c r="F46" s="69">
        <v>0</v>
      </c>
      <c r="G46" s="69">
        <v>90</v>
      </c>
      <c r="I46" s="61">
        <f t="shared" si="1"/>
        <v>25</v>
      </c>
      <c r="J46" s="51" t="s">
        <v>1118</v>
      </c>
      <c r="K46" s="69">
        <v>0</v>
      </c>
      <c r="L46" s="69">
        <v>93</v>
      </c>
      <c r="M46" s="69">
        <v>0</v>
      </c>
      <c r="N46" s="69">
        <v>82</v>
      </c>
      <c r="O46" s="69">
        <v>0</v>
      </c>
      <c r="Q46" s="63">
        <f t="shared" si="2"/>
        <v>8</v>
      </c>
      <c r="R46" s="51" t="s">
        <v>979</v>
      </c>
      <c r="S46" s="69">
        <v>0</v>
      </c>
      <c r="T46" s="69">
        <v>0</v>
      </c>
      <c r="U46" s="69">
        <v>0</v>
      </c>
      <c r="V46" s="69">
        <v>0</v>
      </c>
      <c r="W46" s="69">
        <v>72</v>
      </c>
      <c r="Y46" s="61">
        <f t="shared" si="3"/>
        <v>9</v>
      </c>
      <c r="Z46" s="51" t="s">
        <v>638</v>
      </c>
      <c r="AA46" s="69">
        <v>0</v>
      </c>
      <c r="AB46" s="69">
        <v>0</v>
      </c>
      <c r="AC46" s="69">
        <v>97</v>
      </c>
      <c r="AD46" s="69">
        <v>93</v>
      </c>
      <c r="AE46" s="69">
        <v>95</v>
      </c>
      <c r="AG46" s="63">
        <f t="shared" si="4"/>
        <v>7</v>
      </c>
      <c r="AH46" s="51" t="s">
        <v>634</v>
      </c>
      <c r="AI46" s="69">
        <v>0</v>
      </c>
      <c r="AJ46" s="69">
        <v>0</v>
      </c>
      <c r="AK46" s="69">
        <v>95</v>
      </c>
      <c r="AL46" s="69">
        <v>0</v>
      </c>
      <c r="AM46" s="69">
        <v>76</v>
      </c>
      <c r="AO46" s="61">
        <f t="shared" si="5"/>
        <v>9</v>
      </c>
      <c r="AP46" s="51" t="s">
        <v>1150</v>
      </c>
      <c r="AQ46" s="69">
        <v>0</v>
      </c>
      <c r="AR46" s="69">
        <v>0</v>
      </c>
      <c r="AS46" s="69">
        <v>0</v>
      </c>
      <c r="AT46" s="69">
        <v>0</v>
      </c>
      <c r="AU46" s="69">
        <v>45</v>
      </c>
    </row>
    <row r="47" spans="1:63" x14ac:dyDescent="0.2">
      <c r="A47" s="61">
        <f t="shared" si="0"/>
        <v>23</v>
      </c>
      <c r="B47" s="51" t="s">
        <v>633</v>
      </c>
      <c r="C47" s="69">
        <v>0</v>
      </c>
      <c r="D47" s="69">
        <v>94</v>
      </c>
      <c r="E47" s="69">
        <v>90</v>
      </c>
      <c r="F47" s="69">
        <v>0</v>
      </c>
      <c r="G47" s="69">
        <v>71</v>
      </c>
      <c r="I47" s="61">
        <f t="shared" si="1"/>
        <v>25</v>
      </c>
      <c r="J47" s="51" t="s">
        <v>1140</v>
      </c>
      <c r="K47" s="69">
        <v>0</v>
      </c>
      <c r="L47" s="69">
        <v>0</v>
      </c>
      <c r="M47" s="69">
        <v>0</v>
      </c>
      <c r="N47" s="69">
        <v>0</v>
      </c>
      <c r="O47" s="69">
        <v>99</v>
      </c>
      <c r="Q47" s="63">
        <f t="shared" si="2"/>
        <v>8</v>
      </c>
      <c r="Y47" s="61">
        <f t="shared" si="3"/>
        <v>9</v>
      </c>
      <c r="Z47" s="51" t="s">
        <v>1218</v>
      </c>
      <c r="AA47" s="69">
        <v>0</v>
      </c>
      <c r="AB47" s="69">
        <v>0</v>
      </c>
      <c r="AC47" s="69">
        <v>99</v>
      </c>
      <c r="AD47" s="69">
        <v>0</v>
      </c>
      <c r="AE47" s="69">
        <v>87</v>
      </c>
      <c r="AG47" s="63">
        <f t="shared" si="4"/>
        <v>7</v>
      </c>
      <c r="AO47" s="61">
        <f t="shared" si="5"/>
        <v>9</v>
      </c>
      <c r="AP47" s="51" t="s">
        <v>1151</v>
      </c>
      <c r="AQ47" s="69">
        <v>0</v>
      </c>
      <c r="AR47" s="69">
        <v>0</v>
      </c>
      <c r="AS47" s="69">
        <v>0</v>
      </c>
      <c r="AT47" s="69">
        <v>0</v>
      </c>
      <c r="AU47" s="69">
        <v>44</v>
      </c>
    </row>
    <row r="48" spans="1:63" x14ac:dyDescent="0.2">
      <c r="A48" s="61">
        <f t="shared" si="0"/>
        <v>23</v>
      </c>
      <c r="B48" s="51" t="s">
        <v>899</v>
      </c>
      <c r="C48" s="69">
        <v>0</v>
      </c>
      <c r="D48" s="69">
        <v>0</v>
      </c>
      <c r="E48" s="69">
        <v>0</v>
      </c>
      <c r="F48" s="69">
        <v>80</v>
      </c>
      <c r="G48" s="69">
        <v>80</v>
      </c>
      <c r="I48" s="61">
        <f t="shared" si="1"/>
        <v>25</v>
      </c>
      <c r="J48" s="51" t="s">
        <v>56</v>
      </c>
      <c r="K48" s="69">
        <v>0</v>
      </c>
      <c r="L48" s="69">
        <v>0</v>
      </c>
      <c r="M48" s="69">
        <v>0</v>
      </c>
      <c r="N48" s="69">
        <v>87</v>
      </c>
      <c r="O48" s="69">
        <v>71</v>
      </c>
      <c r="Q48" s="63"/>
      <c r="Y48" s="61">
        <f t="shared" si="3"/>
        <v>9</v>
      </c>
      <c r="Z48" s="51" t="s">
        <v>1152</v>
      </c>
      <c r="AA48" s="69">
        <v>0</v>
      </c>
      <c r="AB48" s="69">
        <v>83</v>
      </c>
      <c r="AC48" s="69">
        <v>0</v>
      </c>
      <c r="AD48" s="69">
        <v>0</v>
      </c>
      <c r="AE48" s="69">
        <v>39</v>
      </c>
      <c r="AG48" s="63">
        <f t="shared" si="4"/>
        <v>7</v>
      </c>
      <c r="AO48" s="61">
        <f t="shared" si="5"/>
        <v>9</v>
      </c>
      <c r="AP48" s="51" t="s">
        <v>1268</v>
      </c>
      <c r="AQ48" s="69">
        <v>0</v>
      </c>
      <c r="AR48" s="69">
        <v>75</v>
      </c>
      <c r="AS48" s="69">
        <v>0</v>
      </c>
      <c r="AT48" s="69">
        <v>0</v>
      </c>
      <c r="AU48" s="69">
        <v>0</v>
      </c>
    </row>
    <row r="49" spans="1:47" x14ac:dyDescent="0.2">
      <c r="A49" s="61">
        <f t="shared" si="0"/>
        <v>23</v>
      </c>
      <c r="B49" s="51" t="s">
        <v>661</v>
      </c>
      <c r="C49" s="69">
        <v>0</v>
      </c>
      <c r="D49" s="69">
        <v>0</v>
      </c>
      <c r="E49" s="69">
        <v>99</v>
      </c>
      <c r="F49" s="69">
        <v>0</v>
      </c>
      <c r="G49" s="69">
        <v>99</v>
      </c>
      <c r="I49" s="61">
        <f t="shared" si="1"/>
        <v>25</v>
      </c>
      <c r="J49" s="51" t="s">
        <v>1218</v>
      </c>
      <c r="K49" s="69">
        <v>0</v>
      </c>
      <c r="L49" s="69">
        <v>0</v>
      </c>
      <c r="M49" s="69">
        <v>99</v>
      </c>
      <c r="N49" s="69">
        <v>0</v>
      </c>
      <c r="O49" s="69">
        <v>87</v>
      </c>
      <c r="Q49" s="63"/>
      <c r="Y49" s="61">
        <f>+RANK(AA49,$AA$7:$AA$999,0)</f>
        <v>9</v>
      </c>
      <c r="Z49" s="51" t="s">
        <v>1153</v>
      </c>
      <c r="AA49" s="69">
        <v>0</v>
      </c>
      <c r="AB49" s="69">
        <v>0</v>
      </c>
      <c r="AC49" s="69">
        <v>0</v>
      </c>
      <c r="AD49" s="69">
        <v>78</v>
      </c>
      <c r="AE49" s="69">
        <v>77</v>
      </c>
      <c r="AG49" s="63">
        <f t="shared" si="4"/>
        <v>7</v>
      </c>
      <c r="AO49" s="61">
        <f t="shared" si="5"/>
        <v>9</v>
      </c>
      <c r="AP49" s="51" t="s">
        <v>1200</v>
      </c>
      <c r="AQ49" s="69">
        <v>0</v>
      </c>
      <c r="AR49" s="69">
        <v>76</v>
      </c>
      <c r="AS49" s="69">
        <v>0</v>
      </c>
      <c r="AT49" s="69">
        <v>0</v>
      </c>
      <c r="AU49" s="69">
        <v>0</v>
      </c>
    </row>
    <row r="50" spans="1:47" x14ac:dyDescent="0.2">
      <c r="A50" s="61">
        <f t="shared" si="0"/>
        <v>23</v>
      </c>
      <c r="B50" s="51" t="s">
        <v>929</v>
      </c>
      <c r="C50" s="69">
        <v>0</v>
      </c>
      <c r="D50" s="69">
        <v>0</v>
      </c>
      <c r="E50" s="69">
        <v>0</v>
      </c>
      <c r="F50" s="69">
        <v>69</v>
      </c>
      <c r="G50" s="69">
        <v>0</v>
      </c>
      <c r="I50" s="61">
        <f t="shared" si="1"/>
        <v>25</v>
      </c>
      <c r="J50" s="51" t="s">
        <v>822</v>
      </c>
      <c r="K50" s="69">
        <v>0</v>
      </c>
      <c r="L50" s="69">
        <v>0</v>
      </c>
      <c r="M50" s="69">
        <v>88</v>
      </c>
      <c r="N50" s="69">
        <v>0</v>
      </c>
      <c r="O50" s="69">
        <v>85</v>
      </c>
      <c r="Q50" s="63"/>
      <c r="Y50" s="61">
        <f t="shared" si="3"/>
        <v>9</v>
      </c>
      <c r="Z50" s="51" t="s">
        <v>927</v>
      </c>
      <c r="AA50" s="69">
        <v>0</v>
      </c>
      <c r="AB50" s="69">
        <v>98</v>
      </c>
      <c r="AC50" s="69">
        <v>85</v>
      </c>
      <c r="AD50" s="69">
        <v>0</v>
      </c>
      <c r="AE50" s="69">
        <v>0</v>
      </c>
      <c r="AG50" s="63">
        <f t="shared" si="4"/>
        <v>7</v>
      </c>
      <c r="AO50" s="61">
        <f t="shared" si="5"/>
        <v>9</v>
      </c>
      <c r="AP50" s="51" t="s">
        <v>898</v>
      </c>
      <c r="AQ50" s="69">
        <v>0</v>
      </c>
      <c r="AR50" s="69">
        <v>0</v>
      </c>
      <c r="AS50" s="69">
        <v>98</v>
      </c>
      <c r="AT50" s="69">
        <v>0</v>
      </c>
      <c r="AU50" s="69">
        <v>91</v>
      </c>
    </row>
    <row r="51" spans="1:47" x14ac:dyDescent="0.2">
      <c r="A51" s="61">
        <f t="shared" si="0"/>
        <v>23</v>
      </c>
      <c r="B51" s="51" t="s">
        <v>637</v>
      </c>
      <c r="C51" s="69">
        <v>0</v>
      </c>
      <c r="D51" s="69">
        <v>0</v>
      </c>
      <c r="E51" s="69">
        <v>0</v>
      </c>
      <c r="F51" s="69">
        <v>0</v>
      </c>
      <c r="G51" s="69">
        <v>57</v>
      </c>
      <c r="I51" s="61">
        <f t="shared" si="1"/>
        <v>25</v>
      </c>
      <c r="J51" s="51" t="s">
        <v>936</v>
      </c>
      <c r="K51" s="69">
        <v>0</v>
      </c>
      <c r="L51" s="69">
        <v>85</v>
      </c>
      <c r="M51" s="69">
        <v>0</v>
      </c>
      <c r="N51" s="69">
        <v>0</v>
      </c>
      <c r="O51" s="69">
        <v>79</v>
      </c>
      <c r="Q51" s="63"/>
      <c r="Y51" s="61">
        <f t="shared" si="3"/>
        <v>9</v>
      </c>
      <c r="Z51" s="51" t="s">
        <v>1224</v>
      </c>
      <c r="AA51" s="69">
        <v>0</v>
      </c>
      <c r="AB51" s="69">
        <v>0</v>
      </c>
      <c r="AC51" s="69">
        <v>93</v>
      </c>
      <c r="AD51" s="69">
        <v>0</v>
      </c>
      <c r="AE51" s="69">
        <v>0</v>
      </c>
      <c r="AG51" s="63">
        <f t="shared" si="4"/>
        <v>7</v>
      </c>
      <c r="AO51" s="61">
        <f t="shared" si="5"/>
        <v>9</v>
      </c>
      <c r="AP51" s="51" t="s">
        <v>900</v>
      </c>
      <c r="AQ51" s="69">
        <v>0</v>
      </c>
      <c r="AR51" s="69">
        <v>0</v>
      </c>
      <c r="AS51" s="69">
        <v>89</v>
      </c>
      <c r="AT51" s="69">
        <v>91</v>
      </c>
      <c r="AU51" s="69">
        <v>82</v>
      </c>
    </row>
    <row r="52" spans="1:47" x14ac:dyDescent="0.2">
      <c r="A52" s="61">
        <f t="shared" si="0"/>
        <v>23</v>
      </c>
      <c r="B52" s="51" t="s">
        <v>938</v>
      </c>
      <c r="C52" s="69">
        <v>0</v>
      </c>
      <c r="D52" s="69">
        <v>0</v>
      </c>
      <c r="E52" s="69">
        <v>0</v>
      </c>
      <c r="F52" s="69">
        <v>91</v>
      </c>
      <c r="G52" s="69">
        <v>0</v>
      </c>
      <c r="I52" s="61">
        <f t="shared" si="1"/>
        <v>25</v>
      </c>
      <c r="J52" s="51" t="s">
        <v>666</v>
      </c>
      <c r="K52" s="69">
        <v>0</v>
      </c>
      <c r="L52" s="69">
        <v>0</v>
      </c>
      <c r="M52" s="69">
        <v>91</v>
      </c>
      <c r="N52" s="69">
        <v>94</v>
      </c>
      <c r="O52" s="69">
        <v>88</v>
      </c>
      <c r="Y52" s="61">
        <f t="shared" si="3"/>
        <v>9</v>
      </c>
      <c r="Z52" s="51" t="s">
        <v>932</v>
      </c>
      <c r="AA52" s="69">
        <v>0</v>
      </c>
      <c r="AB52" s="69">
        <v>0</v>
      </c>
      <c r="AC52" s="69">
        <v>0</v>
      </c>
      <c r="AD52" s="69">
        <v>0</v>
      </c>
      <c r="AE52" s="69">
        <v>75</v>
      </c>
      <c r="AG52" s="63">
        <f t="shared" si="4"/>
        <v>7</v>
      </c>
      <c r="AO52" s="61">
        <f t="shared" si="5"/>
        <v>9</v>
      </c>
      <c r="AP52" s="51" t="s">
        <v>1278</v>
      </c>
      <c r="AQ52" s="69">
        <v>0</v>
      </c>
      <c r="AR52" s="69">
        <v>0</v>
      </c>
      <c r="AS52" s="69">
        <v>0</v>
      </c>
      <c r="AT52" s="69">
        <v>0</v>
      </c>
      <c r="AU52" s="69">
        <v>75</v>
      </c>
    </row>
    <row r="53" spans="1:47" x14ac:dyDescent="0.2">
      <c r="A53" s="61">
        <f t="shared" si="0"/>
        <v>23</v>
      </c>
      <c r="B53" s="51" t="s">
        <v>816</v>
      </c>
      <c r="C53" s="69">
        <v>0</v>
      </c>
      <c r="D53" s="69">
        <v>0</v>
      </c>
      <c r="E53" s="69">
        <v>0</v>
      </c>
      <c r="F53" s="69">
        <v>82</v>
      </c>
      <c r="G53" s="69">
        <v>83</v>
      </c>
      <c r="I53" s="61">
        <f t="shared" si="1"/>
        <v>25</v>
      </c>
      <c r="J53" s="51" t="s">
        <v>942</v>
      </c>
      <c r="K53" s="69">
        <v>0</v>
      </c>
      <c r="L53" s="69">
        <v>91</v>
      </c>
      <c r="M53" s="69">
        <v>83</v>
      </c>
      <c r="N53" s="69">
        <v>0</v>
      </c>
      <c r="O53" s="69">
        <v>0</v>
      </c>
      <c r="Y53" s="61">
        <f t="shared" si="3"/>
        <v>9</v>
      </c>
      <c r="Z53" s="51" t="s">
        <v>935</v>
      </c>
      <c r="AA53" s="69">
        <v>0</v>
      </c>
      <c r="AB53" s="69">
        <v>80</v>
      </c>
      <c r="AC53" s="69">
        <v>0</v>
      </c>
      <c r="AD53" s="69">
        <v>0</v>
      </c>
      <c r="AE53" s="69">
        <v>47</v>
      </c>
      <c r="AG53" s="63"/>
      <c r="AO53" s="61">
        <f t="shared" si="5"/>
        <v>9</v>
      </c>
    </row>
    <row r="54" spans="1:47" x14ac:dyDescent="0.2">
      <c r="A54" s="61">
        <f t="shared" si="0"/>
        <v>23</v>
      </c>
      <c r="B54" s="51" t="s">
        <v>636</v>
      </c>
      <c r="C54" s="69">
        <v>0</v>
      </c>
      <c r="D54" s="69">
        <v>0</v>
      </c>
      <c r="E54" s="69">
        <v>0</v>
      </c>
      <c r="F54" s="69">
        <v>90</v>
      </c>
      <c r="G54" s="69">
        <v>79</v>
      </c>
      <c r="I54" s="61">
        <f t="shared" si="1"/>
        <v>25</v>
      </c>
      <c r="J54" s="51" t="s">
        <v>1100</v>
      </c>
      <c r="K54" s="69">
        <v>0</v>
      </c>
      <c r="L54" s="69">
        <v>0</v>
      </c>
      <c r="M54" s="69">
        <v>97</v>
      </c>
      <c r="N54" s="69">
        <v>96</v>
      </c>
      <c r="O54" s="69">
        <v>98</v>
      </c>
      <c r="Y54" s="61">
        <f t="shared" si="3"/>
        <v>9</v>
      </c>
      <c r="AG54" s="63"/>
      <c r="AO54" s="61">
        <f t="shared" si="5"/>
        <v>9</v>
      </c>
    </row>
    <row r="55" spans="1:47" x14ac:dyDescent="0.2">
      <c r="A55" s="61">
        <f t="shared" si="0"/>
        <v>23</v>
      </c>
      <c r="B55" s="51" t="s">
        <v>1129</v>
      </c>
      <c r="C55" s="69">
        <v>0</v>
      </c>
      <c r="D55" s="69">
        <v>0</v>
      </c>
      <c r="E55" s="69">
        <v>0</v>
      </c>
      <c r="F55" s="69">
        <v>0</v>
      </c>
      <c r="G55" s="69">
        <v>84</v>
      </c>
      <c r="I55" s="61">
        <f t="shared" si="1"/>
        <v>25</v>
      </c>
      <c r="J55" s="51" t="s">
        <v>1250</v>
      </c>
      <c r="K55" s="69">
        <v>0</v>
      </c>
      <c r="L55" s="69">
        <v>0</v>
      </c>
      <c r="M55" s="69">
        <v>0</v>
      </c>
      <c r="N55" s="69">
        <v>89</v>
      </c>
      <c r="O55" s="69">
        <v>0</v>
      </c>
      <c r="Y55" s="61">
        <f t="shared" si="3"/>
        <v>9</v>
      </c>
      <c r="AG55" s="63"/>
      <c r="AO55" s="61">
        <f t="shared" si="5"/>
        <v>9</v>
      </c>
    </row>
    <row r="56" spans="1:47" x14ac:dyDescent="0.2">
      <c r="A56" s="61">
        <f t="shared" si="0"/>
        <v>23</v>
      </c>
      <c r="B56" s="51" t="s">
        <v>1049</v>
      </c>
      <c r="C56" s="69">
        <v>0</v>
      </c>
      <c r="D56" s="69">
        <v>0</v>
      </c>
      <c r="E56" s="69">
        <v>0</v>
      </c>
      <c r="F56" s="69">
        <v>0</v>
      </c>
      <c r="G56" s="69">
        <v>31</v>
      </c>
      <c r="I56" s="61">
        <f t="shared" si="1"/>
        <v>25</v>
      </c>
      <c r="J56" s="51" t="s">
        <v>657</v>
      </c>
      <c r="K56" s="69">
        <v>0</v>
      </c>
      <c r="L56" s="69">
        <v>0</v>
      </c>
      <c r="M56" s="69">
        <v>0</v>
      </c>
      <c r="N56" s="69">
        <v>68</v>
      </c>
      <c r="O56" s="69">
        <v>0</v>
      </c>
      <c r="Y56" s="61">
        <f t="shared" si="3"/>
        <v>9</v>
      </c>
      <c r="AG56" s="63"/>
      <c r="AO56" s="61">
        <f t="shared" si="5"/>
        <v>9</v>
      </c>
    </row>
    <row r="57" spans="1:47" x14ac:dyDescent="0.2">
      <c r="A57" s="61">
        <f t="shared" si="0"/>
        <v>23</v>
      </c>
      <c r="B57" s="51" t="s">
        <v>1135</v>
      </c>
      <c r="C57" s="69">
        <v>0</v>
      </c>
      <c r="D57" s="69">
        <v>0</v>
      </c>
      <c r="E57" s="69">
        <v>0</v>
      </c>
      <c r="F57" s="69">
        <v>0</v>
      </c>
      <c r="G57" s="69">
        <v>44</v>
      </c>
      <c r="I57" s="61">
        <f t="shared" si="1"/>
        <v>25</v>
      </c>
      <c r="J57" s="51" t="s">
        <v>1199</v>
      </c>
      <c r="K57" s="69">
        <v>0</v>
      </c>
      <c r="L57" s="69">
        <v>81</v>
      </c>
      <c r="M57" s="69">
        <v>0</v>
      </c>
      <c r="N57" s="69">
        <v>0</v>
      </c>
      <c r="O57" s="69">
        <v>0</v>
      </c>
      <c r="Y57" s="61">
        <f t="shared" si="3"/>
        <v>9</v>
      </c>
      <c r="AG57" s="63"/>
      <c r="AO57" s="61">
        <f t="shared" si="5"/>
        <v>9</v>
      </c>
    </row>
    <row r="58" spans="1:47" x14ac:dyDescent="0.2">
      <c r="A58" s="61">
        <f t="shared" si="0"/>
        <v>23</v>
      </c>
      <c r="B58" s="51" t="s">
        <v>1072</v>
      </c>
      <c r="C58" s="69">
        <v>0</v>
      </c>
      <c r="D58" s="69">
        <v>0</v>
      </c>
      <c r="E58" s="69">
        <v>94</v>
      </c>
      <c r="F58" s="69">
        <v>0</v>
      </c>
      <c r="G58" s="69">
        <v>0</v>
      </c>
      <c r="I58" s="61">
        <f t="shared" si="1"/>
        <v>25</v>
      </c>
      <c r="J58" s="51" t="s">
        <v>1242</v>
      </c>
      <c r="K58" s="69">
        <v>0</v>
      </c>
      <c r="L58" s="69">
        <v>0</v>
      </c>
      <c r="M58" s="69">
        <v>0</v>
      </c>
      <c r="N58" s="69">
        <v>96</v>
      </c>
      <c r="O58" s="69">
        <v>0</v>
      </c>
      <c r="Y58" s="61">
        <f t="shared" si="3"/>
        <v>9</v>
      </c>
      <c r="AG58" s="63"/>
      <c r="AO58" s="61">
        <f t="shared" si="5"/>
        <v>9</v>
      </c>
    </row>
    <row r="59" spans="1:47" x14ac:dyDescent="0.2">
      <c r="A59" s="61">
        <f t="shared" si="0"/>
        <v>23</v>
      </c>
      <c r="B59" s="51" t="s">
        <v>1201</v>
      </c>
      <c r="C59" s="69">
        <v>0</v>
      </c>
      <c r="D59" s="69">
        <v>79</v>
      </c>
      <c r="E59" s="69">
        <v>0</v>
      </c>
      <c r="F59" s="69">
        <v>0</v>
      </c>
      <c r="G59" s="69">
        <v>0</v>
      </c>
      <c r="I59" s="61">
        <f t="shared" si="1"/>
        <v>25</v>
      </c>
      <c r="J59" s="51" t="s">
        <v>989</v>
      </c>
      <c r="K59" s="69">
        <v>0</v>
      </c>
      <c r="L59" s="69">
        <v>0</v>
      </c>
      <c r="M59" s="69">
        <v>0</v>
      </c>
      <c r="N59" s="69">
        <v>60</v>
      </c>
      <c r="O59" s="69">
        <v>76</v>
      </c>
      <c r="Y59" s="61">
        <f t="shared" si="3"/>
        <v>9</v>
      </c>
      <c r="AG59" s="63"/>
    </row>
    <row r="60" spans="1:47" x14ac:dyDescent="0.2">
      <c r="A60" s="61">
        <f t="shared" si="0"/>
        <v>23</v>
      </c>
      <c r="B60" s="51" t="s">
        <v>664</v>
      </c>
      <c r="C60" s="69">
        <v>0</v>
      </c>
      <c r="D60" s="69">
        <v>0</v>
      </c>
      <c r="E60" s="69">
        <v>0</v>
      </c>
      <c r="F60" s="69">
        <v>76</v>
      </c>
      <c r="G60" s="69">
        <v>0</v>
      </c>
      <c r="I60" s="61">
        <f t="shared" si="1"/>
        <v>25</v>
      </c>
      <c r="J60" s="51" t="s">
        <v>651</v>
      </c>
      <c r="K60" s="69">
        <v>0</v>
      </c>
      <c r="L60" s="69">
        <v>0</v>
      </c>
      <c r="M60" s="69">
        <v>0</v>
      </c>
      <c r="N60" s="69">
        <v>0</v>
      </c>
      <c r="O60" s="69">
        <v>93</v>
      </c>
      <c r="Y60" s="61">
        <f t="shared" si="3"/>
        <v>9</v>
      </c>
      <c r="AG60" s="63"/>
    </row>
    <row r="61" spans="1:47" x14ac:dyDescent="0.2">
      <c r="A61" s="61">
        <f t="shared" si="0"/>
        <v>23</v>
      </c>
      <c r="B61" s="51" t="s">
        <v>1248</v>
      </c>
      <c r="C61" s="69">
        <v>0</v>
      </c>
      <c r="D61" s="69">
        <v>0</v>
      </c>
      <c r="E61" s="69">
        <v>0</v>
      </c>
      <c r="F61" s="69">
        <v>81</v>
      </c>
      <c r="G61" s="69">
        <v>66</v>
      </c>
      <c r="I61" s="61">
        <f t="shared" si="1"/>
        <v>25</v>
      </c>
      <c r="J61" s="51" t="s">
        <v>1050</v>
      </c>
      <c r="K61" s="69">
        <v>0</v>
      </c>
      <c r="L61" s="69">
        <v>0</v>
      </c>
      <c r="M61" s="69">
        <v>0</v>
      </c>
      <c r="N61" s="69">
        <v>0</v>
      </c>
      <c r="O61" s="69">
        <v>48</v>
      </c>
      <c r="Y61" s="61">
        <f t="shared" si="3"/>
        <v>9</v>
      </c>
      <c r="AG61" s="63"/>
    </row>
    <row r="62" spans="1:47" x14ac:dyDescent="0.2">
      <c r="A62" s="61">
        <f t="shared" si="0"/>
        <v>23</v>
      </c>
      <c r="B62" s="51" t="s">
        <v>53</v>
      </c>
      <c r="C62" s="69">
        <v>0</v>
      </c>
      <c r="D62" s="69">
        <v>92</v>
      </c>
      <c r="E62" s="69">
        <v>0</v>
      </c>
      <c r="F62" s="69">
        <v>79</v>
      </c>
      <c r="G62" s="69">
        <v>0</v>
      </c>
      <c r="I62" s="61">
        <f t="shared" si="1"/>
        <v>25</v>
      </c>
      <c r="J62" s="51" t="s">
        <v>1247</v>
      </c>
      <c r="K62" s="69">
        <v>0</v>
      </c>
      <c r="L62" s="69">
        <v>0</v>
      </c>
      <c r="M62" s="69">
        <v>0</v>
      </c>
      <c r="N62" s="69">
        <v>95</v>
      </c>
      <c r="O62" s="69">
        <v>0</v>
      </c>
      <c r="Y62" s="61">
        <f t="shared" si="3"/>
        <v>9</v>
      </c>
      <c r="AG62" s="63"/>
    </row>
    <row r="63" spans="1:47" x14ac:dyDescent="0.2">
      <c r="A63" s="61">
        <f t="shared" si="0"/>
        <v>23</v>
      </c>
      <c r="B63" s="51" t="s">
        <v>1137</v>
      </c>
      <c r="C63" s="69">
        <v>0</v>
      </c>
      <c r="D63" s="69">
        <v>0</v>
      </c>
      <c r="E63" s="69">
        <v>0</v>
      </c>
      <c r="F63" s="69">
        <v>0</v>
      </c>
      <c r="G63" s="69">
        <v>34</v>
      </c>
      <c r="I63" s="61">
        <f t="shared" si="1"/>
        <v>25</v>
      </c>
      <c r="J63" s="51" t="s">
        <v>638</v>
      </c>
      <c r="K63" s="69">
        <v>0</v>
      </c>
      <c r="L63" s="69">
        <v>0</v>
      </c>
      <c r="M63" s="69">
        <v>97</v>
      </c>
      <c r="N63" s="69">
        <v>93</v>
      </c>
      <c r="O63" s="69">
        <v>95</v>
      </c>
      <c r="Y63" s="61">
        <f t="shared" si="3"/>
        <v>9</v>
      </c>
    </row>
    <row r="64" spans="1:47" x14ac:dyDescent="0.2">
      <c r="A64" s="61">
        <f t="shared" si="0"/>
        <v>23</v>
      </c>
      <c r="B64" s="51" t="s">
        <v>662</v>
      </c>
      <c r="C64" s="69">
        <v>0</v>
      </c>
      <c r="D64" s="69">
        <v>0</v>
      </c>
      <c r="E64" s="69">
        <v>0</v>
      </c>
      <c r="F64" s="69">
        <v>88</v>
      </c>
      <c r="G64" s="69">
        <v>84</v>
      </c>
      <c r="I64" s="61">
        <f t="shared" si="1"/>
        <v>25</v>
      </c>
      <c r="J64" s="51" t="s">
        <v>1231</v>
      </c>
      <c r="K64" s="69">
        <v>0</v>
      </c>
      <c r="L64" s="69">
        <v>0</v>
      </c>
      <c r="M64" s="69">
        <v>88</v>
      </c>
      <c r="N64" s="69">
        <v>0</v>
      </c>
      <c r="O64" s="69">
        <v>68</v>
      </c>
      <c r="Y64" s="61">
        <f t="shared" si="3"/>
        <v>9</v>
      </c>
    </row>
    <row r="65" spans="1:25" x14ac:dyDescent="0.2">
      <c r="A65" s="61">
        <f t="shared" si="0"/>
        <v>23</v>
      </c>
      <c r="B65" s="51" t="s">
        <v>1041</v>
      </c>
      <c r="C65" s="69">
        <v>0</v>
      </c>
      <c r="D65" s="69">
        <v>0</v>
      </c>
      <c r="E65" s="69">
        <v>0</v>
      </c>
      <c r="F65" s="69">
        <v>0</v>
      </c>
      <c r="G65" s="69">
        <v>45</v>
      </c>
      <c r="I65" s="61">
        <f t="shared" si="1"/>
        <v>25</v>
      </c>
      <c r="J65" s="51" t="s">
        <v>1127</v>
      </c>
      <c r="K65" s="69">
        <v>0</v>
      </c>
      <c r="L65" s="69">
        <v>0</v>
      </c>
      <c r="M65" s="69">
        <v>0</v>
      </c>
      <c r="N65" s="69">
        <v>59</v>
      </c>
      <c r="O65" s="69">
        <v>42</v>
      </c>
      <c r="Y65" s="61">
        <f t="shared" si="3"/>
        <v>9</v>
      </c>
    </row>
    <row r="66" spans="1:25" x14ac:dyDescent="0.2">
      <c r="A66" s="61">
        <f t="shared" si="0"/>
        <v>23</v>
      </c>
      <c r="B66" s="51" t="s">
        <v>663</v>
      </c>
      <c r="C66" s="69">
        <v>0</v>
      </c>
      <c r="D66" s="69">
        <v>0</v>
      </c>
      <c r="E66" s="69">
        <v>91</v>
      </c>
      <c r="F66" s="69">
        <v>89</v>
      </c>
      <c r="G66" s="69">
        <v>82</v>
      </c>
      <c r="I66" s="61">
        <f t="shared" si="1"/>
        <v>25</v>
      </c>
      <c r="J66" s="51" t="s">
        <v>817</v>
      </c>
      <c r="K66" s="69">
        <v>0</v>
      </c>
      <c r="L66" s="69">
        <v>0</v>
      </c>
      <c r="M66" s="69">
        <v>92</v>
      </c>
      <c r="N66" s="69">
        <v>0</v>
      </c>
      <c r="O66" s="69">
        <v>93</v>
      </c>
    </row>
    <row r="67" spans="1:25" x14ac:dyDescent="0.2">
      <c r="A67" s="61">
        <f t="shared" si="0"/>
        <v>23</v>
      </c>
      <c r="B67" s="51" t="s">
        <v>1272</v>
      </c>
      <c r="C67" s="69">
        <v>0</v>
      </c>
      <c r="D67" s="69">
        <v>0</v>
      </c>
      <c r="E67" s="69">
        <v>0</v>
      </c>
      <c r="F67" s="69">
        <v>0</v>
      </c>
      <c r="G67" s="69">
        <v>90</v>
      </c>
      <c r="I67" s="61">
        <f t="shared" si="1"/>
        <v>25</v>
      </c>
      <c r="J67" s="51" t="s">
        <v>654</v>
      </c>
      <c r="K67" s="69">
        <v>0</v>
      </c>
      <c r="L67" s="69">
        <v>0</v>
      </c>
      <c r="M67" s="69">
        <v>0</v>
      </c>
      <c r="N67" s="69">
        <v>0</v>
      </c>
      <c r="O67" s="69">
        <v>68</v>
      </c>
    </row>
    <row r="68" spans="1:25" x14ac:dyDescent="0.2">
      <c r="A68" s="61">
        <f t="shared" si="0"/>
        <v>23</v>
      </c>
      <c r="B68" s="51" t="s">
        <v>1220</v>
      </c>
      <c r="C68" s="69">
        <v>0</v>
      </c>
      <c r="D68" s="69">
        <v>0</v>
      </c>
      <c r="E68" s="69">
        <v>83</v>
      </c>
      <c r="F68" s="69">
        <v>0</v>
      </c>
      <c r="G68" s="69">
        <v>0</v>
      </c>
      <c r="I68" s="61">
        <f t="shared" si="1"/>
        <v>25</v>
      </c>
      <c r="J68" s="51" t="s">
        <v>652</v>
      </c>
      <c r="K68" s="69">
        <v>0</v>
      </c>
      <c r="L68" s="69">
        <v>92</v>
      </c>
      <c r="M68" s="69">
        <v>92</v>
      </c>
      <c r="N68" s="69">
        <v>0</v>
      </c>
      <c r="O68" s="69">
        <v>89</v>
      </c>
    </row>
    <row r="69" spans="1:25" x14ac:dyDescent="0.2">
      <c r="A69" s="61">
        <f t="shared" si="0"/>
        <v>23</v>
      </c>
      <c r="B69" s="51" t="s">
        <v>1196</v>
      </c>
      <c r="C69" s="69">
        <v>0</v>
      </c>
      <c r="D69" s="69">
        <v>82</v>
      </c>
      <c r="E69" s="69">
        <v>0</v>
      </c>
      <c r="F69" s="69">
        <v>0</v>
      </c>
      <c r="G69" s="69">
        <v>0</v>
      </c>
      <c r="I69" s="61">
        <f t="shared" si="1"/>
        <v>25</v>
      </c>
      <c r="J69" s="51" t="s">
        <v>1195</v>
      </c>
      <c r="K69" s="69">
        <v>0</v>
      </c>
      <c r="L69" s="69">
        <v>94</v>
      </c>
      <c r="M69" s="69">
        <v>0</v>
      </c>
      <c r="N69" s="69">
        <v>0</v>
      </c>
      <c r="O69" s="69">
        <v>0</v>
      </c>
    </row>
    <row r="70" spans="1:25" x14ac:dyDescent="0.2">
      <c r="A70" s="61">
        <f t="shared" si="0"/>
        <v>23</v>
      </c>
      <c r="B70" s="51" t="s">
        <v>1110</v>
      </c>
      <c r="C70" s="69">
        <v>0</v>
      </c>
      <c r="D70" s="69">
        <v>0</v>
      </c>
      <c r="E70" s="69">
        <v>0</v>
      </c>
      <c r="F70" s="69">
        <v>90</v>
      </c>
      <c r="G70" s="69">
        <v>74</v>
      </c>
      <c r="I70" s="61">
        <f t="shared" si="1"/>
        <v>25</v>
      </c>
      <c r="J70" s="51" t="s">
        <v>1275</v>
      </c>
      <c r="K70" s="69">
        <v>0</v>
      </c>
      <c r="L70" s="69">
        <v>0</v>
      </c>
      <c r="M70" s="69">
        <v>0</v>
      </c>
      <c r="N70" s="69">
        <v>0</v>
      </c>
      <c r="O70" s="69">
        <v>92</v>
      </c>
    </row>
    <row r="71" spans="1:25" x14ac:dyDescent="0.2">
      <c r="A71" s="61">
        <f t="shared" si="0"/>
        <v>23</v>
      </c>
      <c r="B71" s="51" t="s">
        <v>54</v>
      </c>
      <c r="C71" s="69">
        <v>0</v>
      </c>
      <c r="D71" s="69">
        <v>88</v>
      </c>
      <c r="E71" s="69">
        <v>81</v>
      </c>
      <c r="F71" s="69">
        <v>60</v>
      </c>
      <c r="G71" s="69">
        <v>0</v>
      </c>
      <c r="I71" s="61">
        <f t="shared" si="1"/>
        <v>25</v>
      </c>
      <c r="J71" s="51" t="s">
        <v>1252</v>
      </c>
      <c r="K71" s="69">
        <v>0</v>
      </c>
      <c r="L71" s="69">
        <v>0</v>
      </c>
      <c r="M71" s="69">
        <v>0</v>
      </c>
      <c r="N71" s="69">
        <v>86</v>
      </c>
      <c r="O71" s="69">
        <v>72</v>
      </c>
    </row>
    <row r="72" spans="1:25" x14ac:dyDescent="0.2">
      <c r="A72" s="61">
        <f t="shared" ref="A72:A134" si="10">+RANK(C72,$C$7:$C$999,0)</f>
        <v>23</v>
      </c>
      <c r="B72" s="51" t="s">
        <v>1134</v>
      </c>
      <c r="C72" s="69">
        <v>0</v>
      </c>
      <c r="D72" s="69">
        <v>0</v>
      </c>
      <c r="E72" s="69">
        <v>0</v>
      </c>
      <c r="F72" s="69">
        <v>0</v>
      </c>
      <c r="G72" s="69">
        <v>58</v>
      </c>
      <c r="I72" s="61">
        <f t="shared" ref="I72:I135" si="11">+RANK(K72,$K$7:$K$999,0)</f>
        <v>25</v>
      </c>
      <c r="J72" s="51" t="s">
        <v>861</v>
      </c>
      <c r="K72" s="69">
        <v>0</v>
      </c>
      <c r="L72" s="69">
        <v>0</v>
      </c>
      <c r="M72" s="69">
        <v>0</v>
      </c>
      <c r="N72" s="69">
        <v>67</v>
      </c>
      <c r="O72" s="69">
        <v>40</v>
      </c>
    </row>
    <row r="73" spans="1:25" x14ac:dyDescent="0.2">
      <c r="A73" s="61">
        <f t="shared" si="10"/>
        <v>23</v>
      </c>
      <c r="B73" s="51" t="s">
        <v>1214</v>
      </c>
      <c r="C73" s="69">
        <v>0</v>
      </c>
      <c r="D73" s="69">
        <v>0</v>
      </c>
      <c r="E73" s="69">
        <v>88</v>
      </c>
      <c r="F73" s="69">
        <v>0</v>
      </c>
      <c r="G73" s="69">
        <v>0</v>
      </c>
      <c r="I73" s="61">
        <f t="shared" si="11"/>
        <v>25</v>
      </c>
      <c r="J73" s="51" t="s">
        <v>935</v>
      </c>
      <c r="K73" s="69">
        <v>0</v>
      </c>
      <c r="L73" s="69">
        <v>80</v>
      </c>
      <c r="M73" s="69">
        <v>0</v>
      </c>
      <c r="N73" s="69">
        <v>0</v>
      </c>
      <c r="O73" s="69">
        <v>47</v>
      </c>
    </row>
    <row r="74" spans="1:25" x14ac:dyDescent="0.2">
      <c r="A74" s="61">
        <f t="shared" si="10"/>
        <v>23</v>
      </c>
      <c r="B74" s="51" t="s">
        <v>1197</v>
      </c>
      <c r="C74" s="69">
        <v>0</v>
      </c>
      <c r="D74" s="69">
        <v>83</v>
      </c>
      <c r="E74" s="69">
        <v>72</v>
      </c>
      <c r="F74" s="69">
        <v>0</v>
      </c>
      <c r="G74" s="69">
        <v>69</v>
      </c>
      <c r="I74" s="61">
        <f t="shared" si="11"/>
        <v>25</v>
      </c>
      <c r="J74" s="51" t="s">
        <v>883</v>
      </c>
      <c r="K74" s="69">
        <v>0</v>
      </c>
      <c r="L74" s="69">
        <v>0</v>
      </c>
      <c r="M74" s="69">
        <v>83</v>
      </c>
      <c r="N74" s="69">
        <v>71</v>
      </c>
      <c r="O74" s="69">
        <v>53</v>
      </c>
    </row>
    <row r="75" spans="1:25" x14ac:dyDescent="0.2">
      <c r="A75" s="61">
        <f t="shared" si="10"/>
        <v>23</v>
      </c>
      <c r="B75" s="51" t="s">
        <v>896</v>
      </c>
      <c r="C75" s="69">
        <v>0</v>
      </c>
      <c r="D75" s="69">
        <v>0</v>
      </c>
      <c r="E75" s="69">
        <v>0</v>
      </c>
      <c r="F75" s="69">
        <v>0</v>
      </c>
      <c r="G75" s="69">
        <v>88</v>
      </c>
      <c r="I75" s="61">
        <f t="shared" si="11"/>
        <v>25</v>
      </c>
      <c r="J75" s="51" t="s">
        <v>937</v>
      </c>
      <c r="K75" s="69">
        <v>0</v>
      </c>
      <c r="L75" s="69">
        <v>84</v>
      </c>
      <c r="M75" s="69">
        <v>0</v>
      </c>
      <c r="N75" s="69">
        <v>0</v>
      </c>
      <c r="O75" s="69">
        <v>38</v>
      </c>
    </row>
    <row r="76" spans="1:25" x14ac:dyDescent="0.2">
      <c r="A76" s="61">
        <f t="shared" si="10"/>
        <v>23</v>
      </c>
      <c r="B76" s="51" t="s">
        <v>642</v>
      </c>
      <c r="C76" s="69">
        <v>0</v>
      </c>
      <c r="D76" s="69">
        <v>0</v>
      </c>
      <c r="E76" s="69">
        <v>79</v>
      </c>
      <c r="F76" s="69">
        <v>79</v>
      </c>
      <c r="G76" s="69">
        <v>74</v>
      </c>
      <c r="I76" s="61">
        <f t="shared" si="11"/>
        <v>25</v>
      </c>
      <c r="J76" s="51" t="s">
        <v>884</v>
      </c>
      <c r="K76" s="69">
        <v>0</v>
      </c>
      <c r="L76" s="69">
        <v>0</v>
      </c>
      <c r="M76" s="69">
        <v>0</v>
      </c>
      <c r="N76" s="69">
        <v>0</v>
      </c>
      <c r="O76" s="69">
        <v>50</v>
      </c>
    </row>
    <row r="77" spans="1:25" x14ac:dyDescent="0.2">
      <c r="A77" s="61">
        <f t="shared" si="10"/>
        <v>23</v>
      </c>
      <c r="B77" s="51" t="s">
        <v>897</v>
      </c>
      <c r="C77" s="69">
        <v>0</v>
      </c>
      <c r="D77" s="69">
        <v>92</v>
      </c>
      <c r="E77" s="69">
        <v>86</v>
      </c>
      <c r="F77" s="69">
        <v>0</v>
      </c>
      <c r="G77" s="69">
        <v>87</v>
      </c>
      <c r="I77" s="61">
        <f t="shared" si="11"/>
        <v>25</v>
      </c>
      <c r="J77" s="51" t="s">
        <v>941</v>
      </c>
      <c r="K77" s="69">
        <v>0</v>
      </c>
      <c r="L77" s="69">
        <v>0</v>
      </c>
      <c r="M77" s="69">
        <v>84</v>
      </c>
      <c r="N77" s="69">
        <v>0</v>
      </c>
      <c r="O77" s="69">
        <v>0</v>
      </c>
    </row>
    <row r="78" spans="1:25" x14ac:dyDescent="0.2">
      <c r="A78" s="61">
        <f t="shared" si="10"/>
        <v>23</v>
      </c>
      <c r="B78" s="51" t="s">
        <v>1225</v>
      </c>
      <c r="C78" s="69">
        <v>0</v>
      </c>
      <c r="D78" s="69">
        <v>0</v>
      </c>
      <c r="E78" s="69">
        <v>75</v>
      </c>
      <c r="F78" s="69">
        <v>0</v>
      </c>
      <c r="G78" s="69">
        <v>0</v>
      </c>
      <c r="I78" s="61">
        <f t="shared" si="11"/>
        <v>25</v>
      </c>
      <c r="J78" s="51" t="s">
        <v>1267</v>
      </c>
      <c r="K78" s="69">
        <v>0</v>
      </c>
      <c r="L78" s="69">
        <v>82</v>
      </c>
      <c r="M78" s="69">
        <v>0</v>
      </c>
      <c r="N78" s="69">
        <v>0</v>
      </c>
      <c r="O78" s="69">
        <v>0</v>
      </c>
    </row>
    <row r="79" spans="1:25" x14ac:dyDescent="0.2">
      <c r="A79" s="61">
        <f t="shared" si="10"/>
        <v>23</v>
      </c>
      <c r="B79" s="51" t="s">
        <v>1235</v>
      </c>
      <c r="C79" s="69">
        <v>0</v>
      </c>
      <c r="D79" s="69">
        <v>0</v>
      </c>
      <c r="E79" s="69">
        <v>0</v>
      </c>
      <c r="F79" s="69">
        <v>94</v>
      </c>
      <c r="G79" s="69">
        <v>0</v>
      </c>
      <c r="I79" s="61">
        <f t="shared" si="11"/>
        <v>25</v>
      </c>
      <c r="J79" s="51" t="s">
        <v>975</v>
      </c>
      <c r="K79" s="69">
        <v>0</v>
      </c>
      <c r="L79" s="69">
        <v>89</v>
      </c>
      <c r="M79" s="69">
        <v>0</v>
      </c>
      <c r="N79" s="69">
        <v>0</v>
      </c>
      <c r="O79" s="69">
        <v>61</v>
      </c>
    </row>
    <row r="80" spans="1:25" x14ac:dyDescent="0.2">
      <c r="A80" s="61">
        <f t="shared" si="10"/>
        <v>23</v>
      </c>
      <c r="B80" s="51" t="s">
        <v>1244</v>
      </c>
      <c r="C80" s="69">
        <v>0</v>
      </c>
      <c r="D80" s="69">
        <v>0</v>
      </c>
      <c r="E80" s="69">
        <v>0</v>
      </c>
      <c r="F80" s="69">
        <v>83</v>
      </c>
      <c r="G80" s="69">
        <v>76</v>
      </c>
      <c r="I80" s="61">
        <f t="shared" si="11"/>
        <v>25</v>
      </c>
      <c r="J80" s="51" t="s">
        <v>1204</v>
      </c>
      <c r="K80" s="69">
        <v>0</v>
      </c>
      <c r="L80" s="69">
        <v>68</v>
      </c>
      <c r="M80" s="69">
        <v>0</v>
      </c>
      <c r="N80" s="69">
        <v>0</v>
      </c>
      <c r="O80" s="69">
        <v>0</v>
      </c>
    </row>
    <row r="81" spans="1:15" x14ac:dyDescent="0.2">
      <c r="A81" s="61">
        <f t="shared" si="10"/>
        <v>23</v>
      </c>
      <c r="B81" s="51" t="s">
        <v>926</v>
      </c>
      <c r="C81" s="69">
        <v>0</v>
      </c>
      <c r="D81" s="69">
        <v>0</v>
      </c>
      <c r="E81" s="69">
        <v>0</v>
      </c>
      <c r="F81" s="69">
        <v>74</v>
      </c>
      <c r="G81" s="69">
        <v>56</v>
      </c>
      <c r="I81" s="61">
        <f t="shared" si="11"/>
        <v>25</v>
      </c>
      <c r="J81" s="51" t="s">
        <v>977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</row>
    <row r="82" spans="1:15" x14ac:dyDescent="0.2">
      <c r="A82" s="61">
        <f t="shared" si="10"/>
        <v>23</v>
      </c>
      <c r="B82" s="51" t="s">
        <v>1251</v>
      </c>
      <c r="C82" s="69">
        <v>0</v>
      </c>
      <c r="D82" s="69">
        <v>0</v>
      </c>
      <c r="E82" s="69">
        <v>0</v>
      </c>
      <c r="F82" s="69">
        <v>78</v>
      </c>
      <c r="G82" s="69">
        <v>0</v>
      </c>
      <c r="I82" s="61">
        <f t="shared" si="11"/>
        <v>25</v>
      </c>
      <c r="J82" s="51" t="s">
        <v>1246</v>
      </c>
      <c r="K82" s="69">
        <v>0</v>
      </c>
      <c r="L82" s="69">
        <v>0</v>
      </c>
      <c r="M82" s="69">
        <v>0</v>
      </c>
      <c r="N82" s="69">
        <v>94</v>
      </c>
      <c r="O82" s="69">
        <v>95</v>
      </c>
    </row>
    <row r="83" spans="1:15" x14ac:dyDescent="0.2">
      <c r="A83" s="61">
        <f t="shared" si="10"/>
        <v>23</v>
      </c>
      <c r="B83" s="51" t="s">
        <v>930</v>
      </c>
      <c r="C83" s="69">
        <v>0</v>
      </c>
      <c r="D83" s="69">
        <v>0</v>
      </c>
      <c r="E83" s="69">
        <v>0</v>
      </c>
      <c r="F83" s="69">
        <v>0</v>
      </c>
      <c r="G83" s="69">
        <v>70</v>
      </c>
      <c r="I83" s="61">
        <f t="shared" si="11"/>
        <v>25</v>
      </c>
      <c r="J83" s="51" t="s">
        <v>1114</v>
      </c>
      <c r="K83" s="69">
        <v>0</v>
      </c>
      <c r="L83" s="69">
        <v>0</v>
      </c>
      <c r="M83" s="69">
        <v>0</v>
      </c>
      <c r="N83" s="69">
        <v>89</v>
      </c>
      <c r="O83" s="69">
        <v>0</v>
      </c>
    </row>
    <row r="84" spans="1:15" x14ac:dyDescent="0.2">
      <c r="A84" s="61">
        <f t="shared" si="10"/>
        <v>23</v>
      </c>
      <c r="B84" s="51" t="s">
        <v>639</v>
      </c>
      <c r="C84" s="69">
        <v>0</v>
      </c>
      <c r="D84" s="69">
        <v>97</v>
      </c>
      <c r="E84" s="69">
        <v>83</v>
      </c>
      <c r="F84" s="69">
        <v>0</v>
      </c>
      <c r="G84" s="69">
        <v>77</v>
      </c>
      <c r="I84" s="61">
        <f t="shared" si="11"/>
        <v>25</v>
      </c>
      <c r="J84" s="51" t="s">
        <v>889</v>
      </c>
      <c r="K84" s="69">
        <v>0</v>
      </c>
      <c r="L84" s="69">
        <v>0</v>
      </c>
      <c r="M84" s="69">
        <v>98</v>
      </c>
      <c r="N84" s="69">
        <v>0</v>
      </c>
      <c r="O84" s="69">
        <v>97</v>
      </c>
    </row>
    <row r="85" spans="1:15" x14ac:dyDescent="0.2">
      <c r="A85" s="61">
        <f t="shared" si="10"/>
        <v>23</v>
      </c>
      <c r="B85" s="51" t="s">
        <v>1266</v>
      </c>
      <c r="C85" s="69">
        <v>0</v>
      </c>
      <c r="D85" s="69">
        <v>85</v>
      </c>
      <c r="E85" s="69">
        <v>0</v>
      </c>
      <c r="F85" s="69">
        <v>0</v>
      </c>
      <c r="G85" s="69">
        <v>0</v>
      </c>
      <c r="I85" s="61">
        <f t="shared" si="11"/>
        <v>25</v>
      </c>
      <c r="J85" s="51" t="s">
        <v>985</v>
      </c>
      <c r="K85" s="69">
        <v>0</v>
      </c>
      <c r="L85" s="69">
        <v>0</v>
      </c>
      <c r="M85" s="69">
        <v>0</v>
      </c>
      <c r="N85" s="69">
        <v>0</v>
      </c>
      <c r="O85" s="69">
        <v>70</v>
      </c>
    </row>
    <row r="86" spans="1:15" x14ac:dyDescent="0.2">
      <c r="A86" s="61">
        <f t="shared" si="10"/>
        <v>23</v>
      </c>
      <c r="B86" s="51" t="s">
        <v>57</v>
      </c>
      <c r="C86" s="69">
        <v>0</v>
      </c>
      <c r="D86" s="69">
        <v>0</v>
      </c>
      <c r="E86" s="69">
        <v>74</v>
      </c>
      <c r="F86" s="69">
        <v>0</v>
      </c>
      <c r="G86" s="69">
        <v>71</v>
      </c>
      <c r="I86" s="61">
        <f t="shared" si="11"/>
        <v>25</v>
      </c>
      <c r="J86" s="51" t="s">
        <v>1230</v>
      </c>
      <c r="K86" s="69">
        <v>0</v>
      </c>
      <c r="L86" s="69">
        <v>88</v>
      </c>
      <c r="M86" s="69">
        <v>89</v>
      </c>
      <c r="N86" s="69">
        <v>0</v>
      </c>
      <c r="O86" s="69">
        <v>83</v>
      </c>
    </row>
    <row r="87" spans="1:15" x14ac:dyDescent="0.2">
      <c r="A87" s="61">
        <f t="shared" si="10"/>
        <v>23</v>
      </c>
      <c r="B87" s="51" t="s">
        <v>47</v>
      </c>
      <c r="C87" s="69">
        <v>0</v>
      </c>
      <c r="D87" s="69">
        <v>0</v>
      </c>
      <c r="E87" s="69">
        <v>84</v>
      </c>
      <c r="F87" s="69">
        <v>70</v>
      </c>
      <c r="G87" s="69">
        <v>54</v>
      </c>
      <c r="I87" s="61">
        <f t="shared" si="11"/>
        <v>25</v>
      </c>
      <c r="J87" s="51" t="s">
        <v>986</v>
      </c>
      <c r="K87" s="69">
        <v>0</v>
      </c>
      <c r="L87" s="69">
        <v>0</v>
      </c>
      <c r="M87" s="69">
        <v>87</v>
      </c>
      <c r="N87" s="69">
        <v>0</v>
      </c>
      <c r="O87" s="69">
        <v>57</v>
      </c>
    </row>
    <row r="88" spans="1:15" x14ac:dyDescent="0.2">
      <c r="A88" s="61">
        <f t="shared" si="10"/>
        <v>23</v>
      </c>
      <c r="B88" s="51" t="s">
        <v>634</v>
      </c>
      <c r="C88" s="69">
        <v>0</v>
      </c>
      <c r="D88" s="69">
        <v>0</v>
      </c>
      <c r="E88" s="69">
        <v>95</v>
      </c>
      <c r="F88" s="69">
        <v>0</v>
      </c>
      <c r="G88" s="69">
        <v>76</v>
      </c>
      <c r="I88" s="61">
        <f t="shared" si="11"/>
        <v>25</v>
      </c>
      <c r="J88" s="51" t="s">
        <v>892</v>
      </c>
      <c r="K88" s="69">
        <v>0</v>
      </c>
      <c r="L88" s="69">
        <v>0</v>
      </c>
      <c r="M88" s="69">
        <v>0</v>
      </c>
      <c r="N88" s="69">
        <v>78</v>
      </c>
      <c r="O88" s="69">
        <v>60</v>
      </c>
    </row>
    <row r="89" spans="1:15" x14ac:dyDescent="0.2">
      <c r="A89" s="61">
        <f t="shared" si="10"/>
        <v>23</v>
      </c>
      <c r="B89" s="51" t="s">
        <v>1190</v>
      </c>
      <c r="C89" s="69">
        <v>0</v>
      </c>
      <c r="D89" s="69">
        <v>98</v>
      </c>
      <c r="E89" s="69">
        <v>97</v>
      </c>
      <c r="F89" s="69">
        <v>0</v>
      </c>
      <c r="G89" s="69">
        <v>0</v>
      </c>
      <c r="I89" s="61">
        <f t="shared" si="11"/>
        <v>25</v>
      </c>
      <c r="J89" s="51" t="s">
        <v>1228</v>
      </c>
      <c r="K89" s="69">
        <v>0</v>
      </c>
      <c r="L89" s="69">
        <v>94</v>
      </c>
      <c r="M89" s="69">
        <v>91</v>
      </c>
      <c r="N89" s="69">
        <v>0</v>
      </c>
      <c r="O89" s="69">
        <v>75</v>
      </c>
    </row>
    <row r="90" spans="1:15" x14ac:dyDescent="0.2">
      <c r="A90" s="61">
        <f t="shared" si="10"/>
        <v>23</v>
      </c>
      <c r="B90" s="51" t="s">
        <v>979</v>
      </c>
      <c r="C90" s="69">
        <v>0</v>
      </c>
      <c r="D90" s="69">
        <v>0</v>
      </c>
      <c r="E90" s="69">
        <v>0</v>
      </c>
      <c r="F90" s="69">
        <v>0</v>
      </c>
      <c r="G90" s="69">
        <v>72</v>
      </c>
      <c r="I90" s="61">
        <f t="shared" si="11"/>
        <v>25</v>
      </c>
      <c r="J90" s="51" t="s">
        <v>1276</v>
      </c>
      <c r="K90" s="69">
        <v>0</v>
      </c>
      <c r="L90" s="69">
        <v>0</v>
      </c>
      <c r="M90" s="69">
        <v>0</v>
      </c>
      <c r="N90" s="69">
        <v>0</v>
      </c>
      <c r="O90" s="69">
        <v>87</v>
      </c>
    </row>
    <row r="91" spans="1:15" x14ac:dyDescent="0.2">
      <c r="A91" s="61">
        <f t="shared" si="10"/>
        <v>23</v>
      </c>
      <c r="B91" s="51" t="s">
        <v>981</v>
      </c>
      <c r="C91" s="69">
        <v>0</v>
      </c>
      <c r="D91" s="69">
        <v>0</v>
      </c>
      <c r="E91" s="69">
        <v>0</v>
      </c>
      <c r="F91" s="69">
        <v>0</v>
      </c>
      <c r="G91" s="69">
        <v>62</v>
      </c>
      <c r="I91" s="61">
        <f t="shared" si="11"/>
        <v>25</v>
      </c>
      <c r="J91" s="51" t="s">
        <v>990</v>
      </c>
      <c r="K91" s="69">
        <v>0</v>
      </c>
      <c r="L91" s="69">
        <v>0</v>
      </c>
      <c r="M91" s="69">
        <v>0</v>
      </c>
      <c r="N91" s="69">
        <v>0</v>
      </c>
      <c r="O91" s="69">
        <v>64</v>
      </c>
    </row>
    <row r="92" spans="1:15" x14ac:dyDescent="0.2">
      <c r="A92" s="61">
        <f t="shared" si="10"/>
        <v>23</v>
      </c>
      <c r="B92" s="51" t="s">
        <v>983</v>
      </c>
      <c r="C92" s="69">
        <v>0</v>
      </c>
      <c r="D92" s="69">
        <v>0</v>
      </c>
      <c r="E92" s="69">
        <v>0</v>
      </c>
      <c r="F92" s="69">
        <v>0</v>
      </c>
      <c r="G92" s="69">
        <v>42</v>
      </c>
      <c r="I92" s="61">
        <f t="shared" si="11"/>
        <v>25</v>
      </c>
      <c r="J92" s="51" t="s">
        <v>1278</v>
      </c>
      <c r="K92" s="69">
        <v>0</v>
      </c>
      <c r="L92" s="69">
        <v>0</v>
      </c>
      <c r="M92" s="69">
        <v>0</v>
      </c>
      <c r="N92" s="69">
        <v>0</v>
      </c>
      <c r="O92" s="69">
        <v>75</v>
      </c>
    </row>
    <row r="93" spans="1:15" x14ac:dyDescent="0.2">
      <c r="A93" s="61">
        <f t="shared" si="10"/>
        <v>23</v>
      </c>
      <c r="B93" s="51" t="s">
        <v>1076</v>
      </c>
      <c r="C93" s="69">
        <v>0</v>
      </c>
      <c r="D93" s="69">
        <v>0</v>
      </c>
      <c r="E93" s="69">
        <v>0</v>
      </c>
      <c r="F93" s="69">
        <v>77</v>
      </c>
      <c r="G93" s="69">
        <v>77</v>
      </c>
      <c r="I93" s="61">
        <f t="shared" si="11"/>
        <v>25</v>
      </c>
      <c r="J93" s="51" t="s">
        <v>1048</v>
      </c>
      <c r="K93" s="69">
        <v>0</v>
      </c>
      <c r="L93" s="69">
        <v>90</v>
      </c>
      <c r="M93" s="69">
        <v>86</v>
      </c>
      <c r="N93" s="69">
        <v>0</v>
      </c>
      <c r="O93" s="69">
        <v>0</v>
      </c>
    </row>
    <row r="94" spans="1:15" x14ac:dyDescent="0.2">
      <c r="A94" s="61">
        <f t="shared" si="10"/>
        <v>23</v>
      </c>
      <c r="B94" s="51" t="s">
        <v>1047</v>
      </c>
      <c r="C94" s="69">
        <v>0</v>
      </c>
      <c r="D94" s="69">
        <v>0</v>
      </c>
      <c r="E94" s="69">
        <v>85</v>
      </c>
      <c r="F94" s="69">
        <v>0</v>
      </c>
      <c r="G94" s="69">
        <v>0</v>
      </c>
      <c r="I94" s="61">
        <f t="shared" si="11"/>
        <v>25</v>
      </c>
      <c r="J94" s="51" t="s">
        <v>1192</v>
      </c>
      <c r="K94" s="69">
        <v>0</v>
      </c>
      <c r="L94" s="69">
        <v>100</v>
      </c>
      <c r="M94" s="69">
        <v>100</v>
      </c>
      <c r="N94" s="69">
        <v>0</v>
      </c>
      <c r="O94" s="69">
        <v>100</v>
      </c>
    </row>
    <row r="95" spans="1:15" x14ac:dyDescent="0.2">
      <c r="A95" s="61">
        <f t="shared" si="10"/>
        <v>23</v>
      </c>
      <c r="B95" s="51" t="s">
        <v>1098</v>
      </c>
      <c r="C95" s="69">
        <v>0</v>
      </c>
      <c r="D95" s="69">
        <v>0</v>
      </c>
      <c r="E95" s="69">
        <v>99</v>
      </c>
      <c r="F95" s="69">
        <v>0</v>
      </c>
      <c r="G95" s="69">
        <v>98</v>
      </c>
      <c r="I95" s="61">
        <f t="shared" si="11"/>
        <v>25</v>
      </c>
      <c r="J95" s="51" t="s">
        <v>1051</v>
      </c>
      <c r="K95" s="69">
        <v>0</v>
      </c>
      <c r="L95" s="69">
        <v>77</v>
      </c>
      <c r="M95" s="69">
        <v>74</v>
      </c>
      <c r="N95" s="69">
        <v>0</v>
      </c>
      <c r="O95" s="69">
        <v>0</v>
      </c>
    </row>
    <row r="96" spans="1:15" x14ac:dyDescent="0.2">
      <c r="A96" s="61">
        <f t="shared" si="10"/>
        <v>23</v>
      </c>
      <c r="B96" s="51" t="s">
        <v>1057</v>
      </c>
      <c r="C96" s="69">
        <v>0</v>
      </c>
      <c r="D96" s="69">
        <v>0</v>
      </c>
      <c r="E96" s="69">
        <v>0</v>
      </c>
      <c r="F96" s="69">
        <v>0</v>
      </c>
      <c r="G96" s="69">
        <v>95</v>
      </c>
      <c r="I96" s="61">
        <f t="shared" si="11"/>
        <v>25</v>
      </c>
      <c r="J96" s="51" t="s">
        <v>1071</v>
      </c>
      <c r="K96" s="69">
        <v>0</v>
      </c>
      <c r="L96" s="69">
        <v>0</v>
      </c>
      <c r="M96" s="69">
        <v>0</v>
      </c>
      <c r="N96" s="69">
        <v>88</v>
      </c>
      <c r="O96" s="69">
        <v>63</v>
      </c>
    </row>
    <row r="97" spans="1:15" x14ac:dyDescent="0.2">
      <c r="A97" s="61">
        <f t="shared" si="10"/>
        <v>23</v>
      </c>
      <c r="B97" s="51" t="s">
        <v>1106</v>
      </c>
      <c r="C97" s="69">
        <v>0</v>
      </c>
      <c r="D97" s="69">
        <v>0</v>
      </c>
      <c r="E97" s="69">
        <v>0</v>
      </c>
      <c r="F97" s="69">
        <v>100</v>
      </c>
      <c r="G97" s="69">
        <v>99</v>
      </c>
      <c r="I97" s="61">
        <f t="shared" si="11"/>
        <v>25</v>
      </c>
      <c r="J97" s="51" t="s">
        <v>653</v>
      </c>
      <c r="K97" s="69">
        <v>0</v>
      </c>
      <c r="L97" s="69">
        <v>95</v>
      </c>
      <c r="M97" s="69">
        <v>82</v>
      </c>
      <c r="N97" s="69">
        <v>92</v>
      </c>
      <c r="O97" s="69">
        <v>0</v>
      </c>
    </row>
    <row r="98" spans="1:15" x14ac:dyDescent="0.2">
      <c r="A98" s="61">
        <f t="shared" si="10"/>
        <v>23</v>
      </c>
      <c r="B98" s="51" t="s">
        <v>646</v>
      </c>
      <c r="C98" s="69">
        <v>0</v>
      </c>
      <c r="D98" s="69">
        <v>0</v>
      </c>
      <c r="E98" s="69">
        <v>97</v>
      </c>
      <c r="F98" s="69">
        <v>0</v>
      </c>
      <c r="G98" s="69">
        <v>0</v>
      </c>
      <c r="I98" s="61">
        <f t="shared" si="11"/>
        <v>25</v>
      </c>
      <c r="J98" s="51" t="s">
        <v>1102</v>
      </c>
      <c r="K98" s="69">
        <v>0</v>
      </c>
      <c r="L98" s="69">
        <v>0</v>
      </c>
      <c r="M98" s="69">
        <v>90</v>
      </c>
      <c r="N98" s="69">
        <v>87</v>
      </c>
      <c r="O98" s="69">
        <v>0</v>
      </c>
    </row>
    <row r="99" spans="1:15" x14ac:dyDescent="0.2">
      <c r="A99" s="61">
        <f t="shared" si="10"/>
        <v>23</v>
      </c>
      <c r="B99" s="51" t="s">
        <v>1109</v>
      </c>
      <c r="C99" s="69">
        <v>0</v>
      </c>
      <c r="D99" s="69">
        <v>0</v>
      </c>
      <c r="E99" s="69">
        <v>0</v>
      </c>
      <c r="F99" s="69">
        <v>92</v>
      </c>
      <c r="G99" s="69">
        <v>86</v>
      </c>
      <c r="I99" s="61">
        <f t="shared" si="11"/>
        <v>25</v>
      </c>
      <c r="J99" s="51" t="s">
        <v>1120</v>
      </c>
      <c r="K99" s="69">
        <v>0</v>
      </c>
      <c r="L99" s="69">
        <v>0</v>
      </c>
      <c r="M99" s="69">
        <v>0</v>
      </c>
      <c r="N99" s="69">
        <v>80</v>
      </c>
      <c r="O99" s="69">
        <v>72</v>
      </c>
    </row>
    <row r="100" spans="1:15" x14ac:dyDescent="0.2">
      <c r="A100" s="61">
        <f t="shared" si="10"/>
        <v>23</v>
      </c>
      <c r="B100" s="51" t="s">
        <v>1271</v>
      </c>
      <c r="C100" s="69">
        <v>0</v>
      </c>
      <c r="D100" s="69">
        <v>0</v>
      </c>
      <c r="E100" s="69">
        <v>0</v>
      </c>
      <c r="F100" s="69">
        <v>0</v>
      </c>
      <c r="G100" s="69">
        <v>94</v>
      </c>
      <c r="I100" s="61">
        <f t="shared" si="11"/>
        <v>25</v>
      </c>
      <c r="J100" s="51" t="s">
        <v>1101</v>
      </c>
      <c r="K100" s="69">
        <v>0</v>
      </c>
      <c r="L100" s="69">
        <v>0</v>
      </c>
      <c r="M100" s="69">
        <v>96</v>
      </c>
      <c r="N100" s="69">
        <v>0</v>
      </c>
      <c r="O100" s="69">
        <v>88</v>
      </c>
    </row>
    <row r="101" spans="1:15" x14ac:dyDescent="0.2">
      <c r="A101" s="61">
        <f t="shared" si="10"/>
        <v>23</v>
      </c>
      <c r="B101" s="51" t="s">
        <v>1112</v>
      </c>
      <c r="C101" s="69">
        <v>0</v>
      </c>
      <c r="D101" s="69">
        <v>0</v>
      </c>
      <c r="E101" s="69">
        <v>0</v>
      </c>
      <c r="F101" s="69">
        <v>83</v>
      </c>
      <c r="G101" s="69">
        <v>70</v>
      </c>
      <c r="I101" s="61">
        <f t="shared" si="11"/>
        <v>25</v>
      </c>
      <c r="J101" s="51" t="s">
        <v>1105</v>
      </c>
      <c r="K101" s="69">
        <v>0</v>
      </c>
      <c r="L101" s="69">
        <v>0</v>
      </c>
      <c r="M101" s="69">
        <v>79</v>
      </c>
      <c r="N101" s="69">
        <v>0</v>
      </c>
      <c r="O101" s="69">
        <v>0</v>
      </c>
    </row>
    <row r="102" spans="1:15" x14ac:dyDescent="0.2">
      <c r="A102" s="61">
        <f t="shared" si="10"/>
        <v>23</v>
      </c>
      <c r="B102" s="51" t="s">
        <v>1099</v>
      </c>
      <c r="C102" s="69">
        <v>0</v>
      </c>
      <c r="D102" s="69">
        <v>0</v>
      </c>
      <c r="E102" s="69">
        <v>93</v>
      </c>
      <c r="F102" s="69">
        <v>0</v>
      </c>
      <c r="G102" s="69">
        <v>93</v>
      </c>
      <c r="I102" s="61">
        <f t="shared" si="11"/>
        <v>25</v>
      </c>
      <c r="J102" s="51" t="s">
        <v>1264</v>
      </c>
      <c r="K102" s="69">
        <v>0</v>
      </c>
      <c r="L102" s="69">
        <v>99</v>
      </c>
      <c r="M102" s="69">
        <v>0</v>
      </c>
      <c r="N102" s="69">
        <v>0</v>
      </c>
      <c r="O102" s="69">
        <v>84</v>
      </c>
    </row>
    <row r="103" spans="1:15" x14ac:dyDescent="0.2">
      <c r="A103" s="61">
        <f t="shared" si="10"/>
        <v>23</v>
      </c>
      <c r="B103" s="51" t="s">
        <v>1221</v>
      </c>
      <c r="C103" s="69">
        <v>0</v>
      </c>
      <c r="D103" s="69">
        <v>0</v>
      </c>
      <c r="E103" s="69">
        <v>80</v>
      </c>
      <c r="F103" s="69">
        <v>0</v>
      </c>
      <c r="G103" s="69">
        <v>0</v>
      </c>
      <c r="I103" s="61">
        <f t="shared" si="11"/>
        <v>25</v>
      </c>
      <c r="J103" s="51" t="s">
        <v>1115</v>
      </c>
      <c r="K103" s="69">
        <v>0</v>
      </c>
      <c r="L103" s="69">
        <v>0</v>
      </c>
      <c r="M103" s="69">
        <v>0</v>
      </c>
      <c r="N103" s="69">
        <v>85</v>
      </c>
      <c r="O103" s="69">
        <v>73</v>
      </c>
    </row>
    <row r="104" spans="1:15" x14ac:dyDescent="0.2">
      <c r="A104" s="61">
        <f t="shared" si="10"/>
        <v>23</v>
      </c>
      <c r="B104" s="51" t="s">
        <v>1108</v>
      </c>
      <c r="C104" s="69">
        <v>0</v>
      </c>
      <c r="D104" s="69">
        <v>0</v>
      </c>
      <c r="E104" s="69">
        <v>0</v>
      </c>
      <c r="F104" s="69">
        <v>94</v>
      </c>
      <c r="G104" s="69">
        <v>88</v>
      </c>
      <c r="I104" s="61">
        <f t="shared" si="11"/>
        <v>25</v>
      </c>
      <c r="J104" s="51" t="s">
        <v>898</v>
      </c>
      <c r="K104" s="69">
        <v>0</v>
      </c>
      <c r="L104" s="69">
        <v>0</v>
      </c>
      <c r="M104" s="69">
        <v>98</v>
      </c>
      <c r="N104" s="69">
        <v>0</v>
      </c>
      <c r="O104" s="69">
        <v>91</v>
      </c>
    </row>
    <row r="105" spans="1:15" x14ac:dyDescent="0.2">
      <c r="A105" s="61">
        <f t="shared" si="10"/>
        <v>23</v>
      </c>
      <c r="B105" s="51" t="s">
        <v>641</v>
      </c>
      <c r="C105" s="69">
        <v>0</v>
      </c>
      <c r="D105" s="69">
        <v>90</v>
      </c>
      <c r="E105" s="69">
        <v>81</v>
      </c>
      <c r="F105" s="69">
        <v>0</v>
      </c>
      <c r="G105" s="69">
        <v>81</v>
      </c>
      <c r="I105" s="61">
        <f t="shared" si="11"/>
        <v>25</v>
      </c>
      <c r="J105" s="51" t="s">
        <v>1117</v>
      </c>
      <c r="K105" s="69">
        <v>0</v>
      </c>
      <c r="L105" s="69">
        <v>83</v>
      </c>
      <c r="M105" s="69">
        <v>0</v>
      </c>
      <c r="N105" s="69">
        <v>85</v>
      </c>
      <c r="O105" s="69">
        <v>0</v>
      </c>
    </row>
    <row r="106" spans="1:15" x14ac:dyDescent="0.2">
      <c r="A106" s="61">
        <f t="shared" si="10"/>
        <v>23</v>
      </c>
      <c r="B106" s="51" t="s">
        <v>1111</v>
      </c>
      <c r="C106" s="69">
        <v>0</v>
      </c>
      <c r="D106" s="69">
        <v>0</v>
      </c>
      <c r="E106" s="69">
        <v>0</v>
      </c>
      <c r="F106" s="69">
        <v>85</v>
      </c>
      <c r="G106" s="69">
        <v>0</v>
      </c>
      <c r="I106" s="61">
        <f t="shared" si="11"/>
        <v>25</v>
      </c>
      <c r="J106" s="51" t="s">
        <v>1202</v>
      </c>
      <c r="K106" s="69">
        <v>0</v>
      </c>
      <c r="L106" s="69">
        <v>72</v>
      </c>
      <c r="M106" s="69">
        <v>0</v>
      </c>
      <c r="N106" s="69">
        <v>0</v>
      </c>
      <c r="O106" s="69">
        <v>0</v>
      </c>
    </row>
    <row r="107" spans="1:15" x14ac:dyDescent="0.2">
      <c r="A107" s="61">
        <f t="shared" si="10"/>
        <v>23</v>
      </c>
      <c r="B107" s="51" t="s">
        <v>41</v>
      </c>
      <c r="C107" s="69">
        <v>0</v>
      </c>
      <c r="D107" s="69">
        <v>0</v>
      </c>
      <c r="E107" s="69">
        <v>0</v>
      </c>
      <c r="F107" s="69">
        <v>93</v>
      </c>
      <c r="G107" s="69">
        <v>0</v>
      </c>
      <c r="I107" s="61">
        <f t="shared" si="11"/>
        <v>25</v>
      </c>
      <c r="J107" s="51" t="s">
        <v>818</v>
      </c>
      <c r="K107" s="69">
        <v>0</v>
      </c>
      <c r="L107" s="69">
        <v>0</v>
      </c>
      <c r="M107" s="69">
        <v>0</v>
      </c>
      <c r="N107" s="69">
        <v>90</v>
      </c>
      <c r="O107" s="69">
        <v>81</v>
      </c>
    </row>
    <row r="108" spans="1:15" x14ac:dyDescent="0.2">
      <c r="A108" s="61">
        <f t="shared" si="10"/>
        <v>23</v>
      </c>
      <c r="B108" s="51" t="s">
        <v>1116</v>
      </c>
      <c r="C108" s="69">
        <v>0</v>
      </c>
      <c r="D108" s="69">
        <v>0</v>
      </c>
      <c r="E108" s="69">
        <v>0</v>
      </c>
      <c r="F108" s="69">
        <v>65</v>
      </c>
      <c r="G108" s="69">
        <v>41</v>
      </c>
      <c r="I108" s="61">
        <f t="shared" si="11"/>
        <v>25</v>
      </c>
      <c r="J108" s="51" t="s">
        <v>900</v>
      </c>
      <c r="K108" s="69">
        <v>0</v>
      </c>
      <c r="L108" s="69">
        <v>0</v>
      </c>
      <c r="M108" s="69">
        <v>89</v>
      </c>
      <c r="N108" s="69">
        <v>91</v>
      </c>
      <c r="O108" s="69">
        <v>82</v>
      </c>
    </row>
    <row r="109" spans="1:15" x14ac:dyDescent="0.2">
      <c r="A109" s="61">
        <f t="shared" si="10"/>
        <v>23</v>
      </c>
      <c r="B109" s="51" t="s">
        <v>668</v>
      </c>
      <c r="C109" s="69">
        <v>0</v>
      </c>
      <c r="D109" s="69">
        <v>0</v>
      </c>
      <c r="E109" s="69">
        <v>0</v>
      </c>
      <c r="F109" s="69">
        <v>0</v>
      </c>
      <c r="G109" s="69">
        <v>29</v>
      </c>
      <c r="I109" s="61">
        <f t="shared" si="11"/>
        <v>25</v>
      </c>
      <c r="J109" s="51" t="s">
        <v>1126</v>
      </c>
      <c r="K109" s="69">
        <v>0</v>
      </c>
      <c r="L109" s="69">
        <v>0</v>
      </c>
      <c r="M109" s="69">
        <v>0</v>
      </c>
      <c r="N109" s="69">
        <v>72</v>
      </c>
      <c r="O109" s="69">
        <v>0</v>
      </c>
    </row>
    <row r="110" spans="1:15" x14ac:dyDescent="0.2">
      <c r="A110" s="61">
        <f t="shared" si="10"/>
        <v>23</v>
      </c>
      <c r="B110" s="51" t="s">
        <v>1125</v>
      </c>
      <c r="C110" s="69">
        <v>0</v>
      </c>
      <c r="D110" s="69">
        <v>0</v>
      </c>
      <c r="E110" s="69">
        <v>0</v>
      </c>
      <c r="F110" s="69">
        <v>55</v>
      </c>
      <c r="G110" s="69">
        <v>0</v>
      </c>
      <c r="I110" s="61">
        <f t="shared" si="11"/>
        <v>25</v>
      </c>
      <c r="J110" s="51" t="s">
        <v>1193</v>
      </c>
      <c r="K110" s="69">
        <v>0</v>
      </c>
      <c r="L110" s="69">
        <v>98</v>
      </c>
      <c r="M110" s="69">
        <v>0</v>
      </c>
      <c r="N110" s="69">
        <v>0</v>
      </c>
      <c r="O110" s="69">
        <v>97</v>
      </c>
    </row>
    <row r="111" spans="1:15" x14ac:dyDescent="0.2">
      <c r="A111" s="61">
        <f t="shared" si="10"/>
        <v>23</v>
      </c>
      <c r="B111" s="51" t="s">
        <v>49</v>
      </c>
      <c r="C111" s="69">
        <v>0</v>
      </c>
      <c r="D111" s="69">
        <v>0</v>
      </c>
      <c r="E111" s="69">
        <v>0</v>
      </c>
      <c r="F111" s="69">
        <v>84</v>
      </c>
      <c r="G111" s="69">
        <v>66</v>
      </c>
      <c r="I111" s="61">
        <f t="shared" si="11"/>
        <v>25</v>
      </c>
      <c r="J111" s="51" t="s">
        <v>1138</v>
      </c>
      <c r="K111" s="69">
        <v>0</v>
      </c>
      <c r="L111" s="69">
        <v>0</v>
      </c>
      <c r="M111" s="69">
        <v>0</v>
      </c>
      <c r="N111" s="69">
        <v>99</v>
      </c>
      <c r="O111" s="69">
        <v>100</v>
      </c>
    </row>
    <row r="112" spans="1:15" x14ac:dyDescent="0.2">
      <c r="A112" s="61">
        <f t="shared" si="10"/>
        <v>23</v>
      </c>
      <c r="B112" s="51" t="s">
        <v>1130</v>
      </c>
      <c r="C112" s="69">
        <v>0</v>
      </c>
      <c r="D112" s="69">
        <v>0</v>
      </c>
      <c r="E112" s="69">
        <v>0</v>
      </c>
      <c r="F112" s="69">
        <v>0</v>
      </c>
      <c r="G112" s="69">
        <v>78</v>
      </c>
      <c r="I112" s="61">
        <f t="shared" si="11"/>
        <v>25</v>
      </c>
      <c r="J112" s="51" t="s">
        <v>1145</v>
      </c>
      <c r="K112" s="69">
        <v>0</v>
      </c>
      <c r="L112" s="69">
        <v>0</v>
      </c>
      <c r="M112" s="69">
        <v>0</v>
      </c>
      <c r="N112" s="69">
        <v>0</v>
      </c>
      <c r="O112" s="69">
        <v>66</v>
      </c>
    </row>
    <row r="113" spans="1:15" x14ac:dyDescent="0.2">
      <c r="A113" s="61">
        <f t="shared" si="10"/>
        <v>23</v>
      </c>
      <c r="B113" s="51" t="s">
        <v>853</v>
      </c>
      <c r="C113" s="69">
        <v>0</v>
      </c>
      <c r="D113" s="69">
        <v>0</v>
      </c>
      <c r="E113" s="69">
        <v>0</v>
      </c>
      <c r="F113" s="69">
        <v>0</v>
      </c>
      <c r="G113" s="69">
        <v>98</v>
      </c>
      <c r="I113" s="61">
        <f t="shared" si="11"/>
        <v>25</v>
      </c>
      <c r="J113" s="51" t="s">
        <v>1144</v>
      </c>
      <c r="K113" s="69">
        <v>0</v>
      </c>
      <c r="L113" s="69">
        <v>0</v>
      </c>
      <c r="M113" s="69">
        <v>0</v>
      </c>
      <c r="N113" s="69">
        <v>0</v>
      </c>
      <c r="O113" s="69">
        <v>79</v>
      </c>
    </row>
    <row r="114" spans="1:15" x14ac:dyDescent="0.2">
      <c r="A114" s="61">
        <f t="shared" si="10"/>
        <v>23</v>
      </c>
      <c r="B114" s="51" t="s">
        <v>1132</v>
      </c>
      <c r="C114" s="69">
        <v>0</v>
      </c>
      <c r="D114" s="69">
        <v>100</v>
      </c>
      <c r="E114" s="69">
        <v>0</v>
      </c>
      <c r="F114" s="69">
        <v>0</v>
      </c>
      <c r="G114" s="69">
        <v>83</v>
      </c>
      <c r="I114" s="61">
        <f t="shared" si="11"/>
        <v>25</v>
      </c>
      <c r="J114" s="51" t="s">
        <v>1148</v>
      </c>
      <c r="K114" s="69">
        <v>0</v>
      </c>
      <c r="L114" s="69">
        <v>0</v>
      </c>
      <c r="M114" s="69">
        <v>0</v>
      </c>
      <c r="N114" s="69">
        <v>0</v>
      </c>
      <c r="O114" s="69">
        <v>54</v>
      </c>
    </row>
    <row r="115" spans="1:15" x14ac:dyDescent="0.2">
      <c r="A115" s="61">
        <f t="shared" si="10"/>
        <v>23</v>
      </c>
      <c r="B115" s="51" t="s">
        <v>1122</v>
      </c>
      <c r="C115" s="69">
        <v>0</v>
      </c>
      <c r="D115" s="69">
        <v>0</v>
      </c>
      <c r="E115" s="69">
        <v>0</v>
      </c>
      <c r="F115" s="69">
        <v>58</v>
      </c>
      <c r="G115" s="69">
        <v>0</v>
      </c>
      <c r="I115" s="61">
        <f t="shared" si="11"/>
        <v>25</v>
      </c>
      <c r="J115" s="51" t="s">
        <v>1150</v>
      </c>
      <c r="K115" s="69">
        <v>0</v>
      </c>
      <c r="L115" s="69">
        <v>0</v>
      </c>
      <c r="M115" s="69">
        <v>0</v>
      </c>
      <c r="N115" s="69">
        <v>0</v>
      </c>
      <c r="O115" s="69">
        <v>45</v>
      </c>
    </row>
    <row r="116" spans="1:15" x14ac:dyDescent="0.2">
      <c r="A116" s="61">
        <f t="shared" si="10"/>
        <v>23</v>
      </c>
      <c r="B116" s="51" t="s">
        <v>1136</v>
      </c>
      <c r="C116" s="69">
        <v>0</v>
      </c>
      <c r="D116" s="69">
        <v>0</v>
      </c>
      <c r="E116" s="69">
        <v>0</v>
      </c>
      <c r="F116" s="69">
        <v>0</v>
      </c>
      <c r="G116" s="69">
        <v>67</v>
      </c>
      <c r="I116" s="61">
        <f t="shared" si="11"/>
        <v>25</v>
      </c>
      <c r="J116" s="51" t="s">
        <v>923</v>
      </c>
      <c r="K116" s="69">
        <v>0</v>
      </c>
      <c r="L116" s="69">
        <v>0</v>
      </c>
      <c r="M116" s="69">
        <v>0</v>
      </c>
      <c r="N116" s="69">
        <v>0</v>
      </c>
      <c r="O116" s="69">
        <v>96</v>
      </c>
    </row>
    <row r="117" spans="1:15" x14ac:dyDescent="0.2">
      <c r="A117" s="61">
        <f t="shared" si="10"/>
        <v>23</v>
      </c>
      <c r="B117" s="51" t="s">
        <v>1216</v>
      </c>
      <c r="C117" s="69">
        <v>0</v>
      </c>
      <c r="D117" s="69">
        <v>96</v>
      </c>
      <c r="E117" s="69">
        <v>87</v>
      </c>
      <c r="F117" s="69">
        <v>0</v>
      </c>
      <c r="G117" s="69">
        <v>0</v>
      </c>
      <c r="I117" s="61">
        <f t="shared" si="11"/>
        <v>25</v>
      </c>
      <c r="J117" s="51" t="s">
        <v>1149</v>
      </c>
      <c r="K117" s="69">
        <v>0</v>
      </c>
      <c r="L117" s="69">
        <v>0</v>
      </c>
      <c r="M117" s="69">
        <v>0</v>
      </c>
      <c r="N117" s="69">
        <v>0</v>
      </c>
      <c r="O117" s="69">
        <v>49</v>
      </c>
    </row>
    <row r="118" spans="1:15" x14ac:dyDescent="0.2">
      <c r="A118" s="61">
        <f t="shared" si="10"/>
        <v>23</v>
      </c>
      <c r="B118" s="51" t="s">
        <v>1198</v>
      </c>
      <c r="C118" s="69">
        <v>0</v>
      </c>
      <c r="D118" s="69">
        <v>81</v>
      </c>
      <c r="E118" s="69">
        <v>0</v>
      </c>
      <c r="F118" s="69">
        <v>0</v>
      </c>
      <c r="G118" s="69">
        <v>0</v>
      </c>
      <c r="I118" s="61">
        <f t="shared" si="11"/>
        <v>25</v>
      </c>
      <c r="J118" s="51" t="s">
        <v>1269</v>
      </c>
      <c r="K118" s="69">
        <v>0</v>
      </c>
      <c r="L118" s="69">
        <v>74</v>
      </c>
      <c r="M118" s="69">
        <v>0</v>
      </c>
      <c r="N118" s="69">
        <v>0</v>
      </c>
      <c r="O118" s="69">
        <v>0</v>
      </c>
    </row>
    <row r="119" spans="1:15" x14ac:dyDescent="0.2">
      <c r="A119" s="61">
        <f t="shared" si="10"/>
        <v>23</v>
      </c>
      <c r="B119" s="51" t="s">
        <v>1217</v>
      </c>
      <c r="C119" s="69">
        <v>0</v>
      </c>
      <c r="D119" s="69">
        <v>0</v>
      </c>
      <c r="E119" s="69">
        <v>85</v>
      </c>
      <c r="F119" s="69">
        <v>0</v>
      </c>
      <c r="G119" s="69">
        <v>0</v>
      </c>
      <c r="I119" s="61">
        <f t="shared" si="11"/>
        <v>25</v>
      </c>
      <c r="J119" s="51" t="s">
        <v>1151</v>
      </c>
      <c r="K119" s="69">
        <v>0</v>
      </c>
      <c r="L119" s="69">
        <v>0</v>
      </c>
      <c r="M119" s="69">
        <v>0</v>
      </c>
      <c r="N119" s="69">
        <v>0</v>
      </c>
      <c r="O119" s="69">
        <v>44</v>
      </c>
    </row>
    <row r="120" spans="1:15" x14ac:dyDescent="0.2">
      <c r="A120" s="61">
        <f t="shared" si="10"/>
        <v>23</v>
      </c>
      <c r="B120" s="51" t="s">
        <v>1203</v>
      </c>
      <c r="C120" s="69">
        <v>0</v>
      </c>
      <c r="D120" s="69">
        <v>78</v>
      </c>
      <c r="E120" s="69">
        <v>0</v>
      </c>
      <c r="F120" s="69">
        <v>0</v>
      </c>
      <c r="G120" s="69">
        <v>0</v>
      </c>
      <c r="I120" s="61">
        <f t="shared" si="11"/>
        <v>25</v>
      </c>
      <c r="J120" s="51" t="s">
        <v>1205</v>
      </c>
      <c r="K120" s="69">
        <v>0</v>
      </c>
      <c r="L120" s="69">
        <v>67</v>
      </c>
      <c r="M120" s="69">
        <v>0</v>
      </c>
      <c r="N120" s="69">
        <v>0</v>
      </c>
      <c r="O120" s="69">
        <v>0</v>
      </c>
    </row>
    <row r="121" spans="1:15" x14ac:dyDescent="0.2">
      <c r="A121" s="61">
        <f t="shared" si="10"/>
        <v>23</v>
      </c>
      <c r="B121" s="51" t="s">
        <v>1234</v>
      </c>
      <c r="C121" s="69">
        <v>0</v>
      </c>
      <c r="D121" s="69">
        <v>0</v>
      </c>
      <c r="E121" s="69">
        <v>0</v>
      </c>
      <c r="F121" s="69">
        <v>95</v>
      </c>
      <c r="G121" s="69">
        <v>0</v>
      </c>
      <c r="I121" s="61">
        <f t="shared" si="11"/>
        <v>25</v>
      </c>
      <c r="J121" s="51" t="s">
        <v>1153</v>
      </c>
      <c r="K121" s="69">
        <v>0</v>
      </c>
      <c r="L121" s="69">
        <v>0</v>
      </c>
      <c r="M121" s="69">
        <v>0</v>
      </c>
      <c r="N121" s="69">
        <v>78</v>
      </c>
      <c r="O121" s="69">
        <v>77</v>
      </c>
    </row>
    <row r="122" spans="1:15" x14ac:dyDescent="0.2">
      <c r="A122" s="61">
        <f t="shared" si="10"/>
        <v>23</v>
      </c>
      <c r="B122" s="51" t="s">
        <v>1238</v>
      </c>
      <c r="C122" s="69">
        <v>0</v>
      </c>
      <c r="D122" s="69">
        <v>0</v>
      </c>
      <c r="E122" s="69">
        <v>0</v>
      </c>
      <c r="F122" s="69">
        <v>87</v>
      </c>
      <c r="G122" s="69">
        <v>0</v>
      </c>
      <c r="I122" s="61">
        <f t="shared" si="11"/>
        <v>25</v>
      </c>
      <c r="J122" s="51" t="s">
        <v>927</v>
      </c>
      <c r="K122" s="69">
        <v>0</v>
      </c>
      <c r="L122" s="69">
        <v>98</v>
      </c>
      <c r="M122" s="69">
        <v>85</v>
      </c>
      <c r="N122" s="69">
        <v>0</v>
      </c>
      <c r="O122" s="69">
        <v>0</v>
      </c>
    </row>
    <row r="123" spans="1:15" x14ac:dyDescent="0.2">
      <c r="A123" s="61">
        <f t="shared" si="10"/>
        <v>23</v>
      </c>
      <c r="B123" s="51" t="s">
        <v>1229</v>
      </c>
      <c r="C123" s="69">
        <v>0</v>
      </c>
      <c r="D123" s="69">
        <v>0</v>
      </c>
      <c r="E123" s="69">
        <v>71</v>
      </c>
      <c r="F123" s="69">
        <v>0</v>
      </c>
      <c r="G123" s="69">
        <v>0</v>
      </c>
      <c r="I123" s="61">
        <f t="shared" si="11"/>
        <v>25</v>
      </c>
      <c r="J123" s="51" t="s">
        <v>1200</v>
      </c>
      <c r="K123" s="69">
        <v>0</v>
      </c>
      <c r="L123" s="69">
        <v>76</v>
      </c>
      <c r="M123" s="69">
        <v>0</v>
      </c>
      <c r="N123" s="69">
        <v>0</v>
      </c>
      <c r="O123" s="69">
        <v>0</v>
      </c>
    </row>
    <row r="124" spans="1:15" x14ac:dyDescent="0.2">
      <c r="A124" s="61">
        <f t="shared" si="10"/>
        <v>23</v>
      </c>
      <c r="B124" s="51" t="s">
        <v>856</v>
      </c>
      <c r="C124" s="69">
        <v>0</v>
      </c>
      <c r="D124" s="69">
        <v>0</v>
      </c>
      <c r="E124" s="69">
        <v>82</v>
      </c>
      <c r="F124" s="69">
        <v>72</v>
      </c>
      <c r="G124" s="69">
        <v>74</v>
      </c>
      <c r="I124" s="61">
        <f t="shared" si="11"/>
        <v>25</v>
      </c>
      <c r="J124" s="51" t="s">
        <v>928</v>
      </c>
      <c r="K124" s="69">
        <v>0</v>
      </c>
      <c r="L124" s="69">
        <v>0</v>
      </c>
      <c r="M124" s="69">
        <v>0</v>
      </c>
      <c r="N124" s="69">
        <v>88</v>
      </c>
      <c r="O124" s="69">
        <v>0</v>
      </c>
    </row>
    <row r="125" spans="1:15" x14ac:dyDescent="0.2">
      <c r="A125" s="61">
        <f t="shared" si="10"/>
        <v>23</v>
      </c>
      <c r="B125" s="51" t="s">
        <v>1237</v>
      </c>
      <c r="C125" s="69">
        <v>0</v>
      </c>
      <c r="D125" s="69">
        <v>0</v>
      </c>
      <c r="E125" s="69">
        <v>0</v>
      </c>
      <c r="F125" s="69">
        <v>89</v>
      </c>
      <c r="G125" s="69">
        <v>0</v>
      </c>
      <c r="I125" s="61">
        <f t="shared" si="11"/>
        <v>25</v>
      </c>
      <c r="J125" s="51" t="s">
        <v>1224</v>
      </c>
      <c r="K125" s="69">
        <v>0</v>
      </c>
      <c r="L125" s="69">
        <v>0</v>
      </c>
      <c r="M125" s="69">
        <v>93</v>
      </c>
      <c r="N125" s="69">
        <v>0</v>
      </c>
      <c r="O125" s="69">
        <v>0</v>
      </c>
    </row>
    <row r="126" spans="1:15" x14ac:dyDescent="0.2">
      <c r="A126" s="61">
        <f t="shared" si="10"/>
        <v>23</v>
      </c>
      <c r="B126" s="51" t="s">
        <v>857</v>
      </c>
      <c r="C126" s="69">
        <v>0</v>
      </c>
      <c r="D126" s="69">
        <v>0</v>
      </c>
      <c r="E126" s="69">
        <v>0</v>
      </c>
      <c r="F126" s="69">
        <v>0</v>
      </c>
      <c r="G126" s="69">
        <v>77</v>
      </c>
      <c r="I126" s="61">
        <f t="shared" si="11"/>
        <v>25</v>
      </c>
      <c r="J126" s="51" t="s">
        <v>931</v>
      </c>
      <c r="K126" s="69">
        <v>0</v>
      </c>
      <c r="L126" s="69">
        <v>0</v>
      </c>
      <c r="M126" s="69">
        <v>0</v>
      </c>
      <c r="N126" s="69">
        <v>0</v>
      </c>
      <c r="O126" s="69">
        <v>80</v>
      </c>
    </row>
    <row r="127" spans="1:15" x14ac:dyDescent="0.2">
      <c r="A127" s="61">
        <f t="shared" si="10"/>
        <v>23</v>
      </c>
      <c r="B127" s="51" t="s">
        <v>1239</v>
      </c>
      <c r="C127" s="69">
        <v>0</v>
      </c>
      <c r="D127" s="69">
        <v>0</v>
      </c>
      <c r="E127" s="69">
        <v>0</v>
      </c>
      <c r="F127" s="69">
        <v>86</v>
      </c>
      <c r="G127" s="69">
        <v>0</v>
      </c>
      <c r="I127" s="61">
        <f t="shared" si="11"/>
        <v>25</v>
      </c>
      <c r="J127" s="51" t="s">
        <v>1268</v>
      </c>
      <c r="K127" s="69">
        <v>0</v>
      </c>
      <c r="L127" s="69">
        <v>75</v>
      </c>
      <c r="M127" s="69">
        <v>0</v>
      </c>
      <c r="N127" s="69">
        <v>0</v>
      </c>
      <c r="O127" s="69">
        <v>0</v>
      </c>
    </row>
    <row r="128" spans="1:15" x14ac:dyDescent="0.2">
      <c r="A128" s="61">
        <f t="shared" si="10"/>
        <v>23</v>
      </c>
      <c r="B128" s="51" t="s">
        <v>858</v>
      </c>
      <c r="C128" s="69">
        <v>0</v>
      </c>
      <c r="D128" s="69">
        <v>0</v>
      </c>
      <c r="E128" s="69">
        <v>0</v>
      </c>
      <c r="F128" s="69">
        <v>85</v>
      </c>
      <c r="G128" s="69">
        <v>60</v>
      </c>
      <c r="I128" s="61">
        <f t="shared" si="11"/>
        <v>25</v>
      </c>
      <c r="J128" s="51" t="s">
        <v>932</v>
      </c>
      <c r="K128" s="69">
        <v>0</v>
      </c>
      <c r="L128" s="69">
        <v>0</v>
      </c>
      <c r="M128" s="69">
        <v>0</v>
      </c>
      <c r="N128" s="69">
        <v>0</v>
      </c>
      <c r="O128" s="69">
        <v>75</v>
      </c>
    </row>
    <row r="129" spans="1:15" x14ac:dyDescent="0.2">
      <c r="A129" s="61">
        <f t="shared" si="10"/>
        <v>23</v>
      </c>
      <c r="B129" s="51" t="s">
        <v>1261</v>
      </c>
      <c r="C129" s="69">
        <v>0</v>
      </c>
      <c r="D129" s="69">
        <v>98</v>
      </c>
      <c r="E129" s="69">
        <v>0</v>
      </c>
      <c r="F129" s="69">
        <v>0</v>
      </c>
      <c r="G129" s="69">
        <v>0</v>
      </c>
      <c r="I129" s="61">
        <f t="shared" si="11"/>
        <v>25</v>
      </c>
      <c r="J129" s="51" t="s">
        <v>933</v>
      </c>
      <c r="K129" s="69">
        <v>0</v>
      </c>
      <c r="L129" s="69">
        <v>0</v>
      </c>
      <c r="M129" s="69">
        <v>0</v>
      </c>
      <c r="N129" s="69">
        <v>0</v>
      </c>
      <c r="O129" s="69">
        <v>87</v>
      </c>
    </row>
    <row r="130" spans="1:15" x14ac:dyDescent="0.2">
      <c r="A130" s="61">
        <f t="shared" si="10"/>
        <v>23</v>
      </c>
      <c r="B130" s="51" t="s">
        <v>1255</v>
      </c>
      <c r="C130" s="69">
        <v>0</v>
      </c>
      <c r="D130" s="69">
        <v>0</v>
      </c>
      <c r="E130" s="69">
        <v>0</v>
      </c>
      <c r="F130" s="69">
        <v>75</v>
      </c>
      <c r="G130" s="69">
        <v>0</v>
      </c>
      <c r="I130" s="61">
        <f t="shared" si="11"/>
        <v>25</v>
      </c>
      <c r="J130" s="51" t="s">
        <v>924</v>
      </c>
      <c r="K130" s="69">
        <v>0</v>
      </c>
      <c r="L130" s="69">
        <v>97</v>
      </c>
      <c r="M130" s="69">
        <v>0</v>
      </c>
      <c r="N130" s="69">
        <v>0</v>
      </c>
      <c r="O130" s="69">
        <v>94</v>
      </c>
    </row>
    <row r="131" spans="1:15" x14ac:dyDescent="0.2">
      <c r="A131" s="61">
        <f t="shared" si="10"/>
        <v>23</v>
      </c>
      <c r="B131" s="51" t="s">
        <v>1273</v>
      </c>
      <c r="C131" s="69">
        <v>0</v>
      </c>
      <c r="D131" s="69">
        <v>0</v>
      </c>
      <c r="E131" s="69">
        <v>0</v>
      </c>
      <c r="F131" s="69">
        <v>0</v>
      </c>
      <c r="G131" s="69">
        <v>85</v>
      </c>
      <c r="I131" s="61">
        <f t="shared" si="11"/>
        <v>25</v>
      </c>
    </row>
    <row r="132" spans="1:15" x14ac:dyDescent="0.2">
      <c r="A132" s="61">
        <f t="shared" si="10"/>
        <v>23</v>
      </c>
      <c r="B132" s="51" t="s">
        <v>859</v>
      </c>
      <c r="C132" s="69">
        <v>0</v>
      </c>
      <c r="D132" s="69">
        <v>0</v>
      </c>
      <c r="E132" s="69">
        <v>0</v>
      </c>
      <c r="F132" s="69">
        <v>0</v>
      </c>
      <c r="G132" s="69">
        <v>68</v>
      </c>
      <c r="I132" s="61">
        <f t="shared" si="11"/>
        <v>25</v>
      </c>
    </row>
    <row r="133" spans="1:15" x14ac:dyDescent="0.2">
      <c r="A133" s="61">
        <f t="shared" si="10"/>
        <v>23</v>
      </c>
      <c r="B133" s="51" t="s">
        <v>635</v>
      </c>
      <c r="C133" s="69">
        <v>0</v>
      </c>
      <c r="D133" s="69">
        <v>0</v>
      </c>
      <c r="E133" s="69">
        <v>0</v>
      </c>
      <c r="F133" s="69">
        <v>0</v>
      </c>
      <c r="G133" s="69">
        <v>64</v>
      </c>
      <c r="I133" s="61">
        <f t="shared" si="11"/>
        <v>25</v>
      </c>
    </row>
    <row r="134" spans="1:15" x14ac:dyDescent="0.2">
      <c r="A134" s="61">
        <f t="shared" si="10"/>
        <v>23</v>
      </c>
      <c r="B134" s="51" t="s">
        <v>860</v>
      </c>
      <c r="C134" s="69">
        <v>0</v>
      </c>
      <c r="D134" s="69">
        <v>0</v>
      </c>
      <c r="E134" s="69">
        <v>0</v>
      </c>
      <c r="F134" s="69">
        <v>53</v>
      </c>
      <c r="G134" s="69">
        <v>32</v>
      </c>
      <c r="I134" s="61">
        <f t="shared" si="11"/>
        <v>25</v>
      </c>
    </row>
    <row r="135" spans="1:15" x14ac:dyDescent="0.2">
      <c r="I135" s="61">
        <f t="shared" si="11"/>
        <v>25</v>
      </c>
    </row>
    <row r="136" spans="1:15" x14ac:dyDescent="0.2">
      <c r="I136" s="61">
        <f t="shared" ref="I136:I148" si="12">+RANK(K136,$K$7:$K$999,0)</f>
        <v>25</v>
      </c>
    </row>
    <row r="137" spans="1:15" x14ac:dyDescent="0.2">
      <c r="I137" s="61">
        <f t="shared" si="12"/>
        <v>25</v>
      </c>
    </row>
    <row r="138" spans="1:15" x14ac:dyDescent="0.2">
      <c r="I138" s="61">
        <f t="shared" si="12"/>
        <v>25</v>
      </c>
    </row>
    <row r="139" spans="1:15" x14ac:dyDescent="0.2">
      <c r="I139" s="61">
        <f t="shared" si="12"/>
        <v>25</v>
      </c>
    </row>
    <row r="140" spans="1:15" x14ac:dyDescent="0.2">
      <c r="I140" s="61">
        <f t="shared" si="12"/>
        <v>25</v>
      </c>
    </row>
    <row r="141" spans="1:15" x14ac:dyDescent="0.2">
      <c r="I141" s="61">
        <f t="shared" si="12"/>
        <v>25</v>
      </c>
    </row>
    <row r="142" spans="1:15" x14ac:dyDescent="0.2">
      <c r="H142" s="45"/>
      <c r="I142" s="61">
        <f t="shared" si="12"/>
        <v>25</v>
      </c>
    </row>
    <row r="143" spans="1:15" x14ac:dyDescent="0.2">
      <c r="I143" s="61">
        <f t="shared" si="12"/>
        <v>25</v>
      </c>
    </row>
    <row r="144" spans="1:15" x14ac:dyDescent="0.2">
      <c r="I144" s="61">
        <f t="shared" si="12"/>
        <v>25</v>
      </c>
    </row>
    <row r="145" spans="9:9" x14ac:dyDescent="0.2">
      <c r="I145" s="61">
        <f t="shared" si="12"/>
        <v>25</v>
      </c>
    </row>
    <row r="146" spans="9:9" x14ac:dyDescent="0.2">
      <c r="I146" s="61">
        <f t="shared" si="12"/>
        <v>25</v>
      </c>
    </row>
    <row r="147" spans="9:9" x14ac:dyDescent="0.2">
      <c r="I147" s="61">
        <f t="shared" si="12"/>
        <v>25</v>
      </c>
    </row>
    <row r="148" spans="9:9" x14ac:dyDescent="0.2">
      <c r="I148" s="61">
        <f t="shared" si="12"/>
        <v>25</v>
      </c>
    </row>
  </sheetData>
  <pageMargins left="0.7" right="0.7" top="0.75" bottom="0.75" header="0.3" footer="0.3"/>
  <pageSetup paperSize="9" orientation="portrait" horizontalDpi="4294967293" r:id="rId1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G25"/>
  <sheetViews>
    <sheetView workbookViewId="0">
      <selection activeCell="D32" sqref="D32"/>
    </sheetView>
  </sheetViews>
  <sheetFormatPr baseColWidth="10" defaultColWidth="8.83203125" defaultRowHeight="15" x14ac:dyDescent="0.2"/>
  <cols>
    <col min="2" max="2" width="38.6640625" customWidth="1"/>
    <col min="4" max="4" width="30.1640625" customWidth="1"/>
    <col min="7" max="7" width="28.5" customWidth="1"/>
  </cols>
  <sheetData>
    <row r="2" spans="2:7" x14ac:dyDescent="0.2">
      <c r="B2" t="s">
        <v>943</v>
      </c>
      <c r="C2" t="s">
        <v>944</v>
      </c>
      <c r="D2" t="s">
        <v>27</v>
      </c>
      <c r="G2" t="s">
        <v>1186</v>
      </c>
    </row>
    <row r="3" spans="2:7" x14ac:dyDescent="0.2">
      <c r="B3" t="s">
        <v>1078</v>
      </c>
      <c r="C3" t="s">
        <v>1</v>
      </c>
      <c r="D3" s="51" t="s">
        <v>1077</v>
      </c>
      <c r="G3" t="s">
        <v>1187</v>
      </c>
    </row>
    <row r="4" spans="2:7" x14ac:dyDescent="0.2">
      <c r="B4" t="s">
        <v>1080</v>
      </c>
      <c r="C4" t="s">
        <v>1</v>
      </c>
      <c r="D4" s="51" t="s">
        <v>1079</v>
      </c>
    </row>
    <row r="5" spans="2:7" x14ac:dyDescent="0.2">
      <c r="B5" t="s">
        <v>1082</v>
      </c>
      <c r="C5" t="s">
        <v>1</v>
      </c>
      <c r="D5" s="51" t="s">
        <v>1081</v>
      </c>
    </row>
    <row r="6" spans="2:7" x14ac:dyDescent="0.2">
      <c r="B6" t="s">
        <v>915</v>
      </c>
      <c r="C6" t="s">
        <v>2</v>
      </c>
      <c r="D6" s="51" t="s">
        <v>1083</v>
      </c>
    </row>
    <row r="7" spans="2:7" x14ac:dyDescent="0.2">
      <c r="B7" t="s">
        <v>1085</v>
      </c>
      <c r="C7" t="s">
        <v>2</v>
      </c>
      <c r="D7" s="51" t="s">
        <v>1084</v>
      </c>
    </row>
    <row r="8" spans="2:7" x14ac:dyDescent="0.2">
      <c r="B8" t="s">
        <v>917</v>
      </c>
      <c r="C8" t="s">
        <v>2</v>
      </c>
      <c r="D8" s="70">
        <v>43891</v>
      </c>
      <c r="G8" s="51"/>
    </row>
    <row r="9" spans="2:7" x14ac:dyDescent="0.2">
      <c r="B9" t="s">
        <v>1087</v>
      </c>
      <c r="C9" t="s">
        <v>945</v>
      </c>
      <c r="D9" s="51" t="s">
        <v>1086</v>
      </c>
      <c r="G9" s="51"/>
    </row>
    <row r="10" spans="2:7" x14ac:dyDescent="0.2">
      <c r="B10" t="s">
        <v>1089</v>
      </c>
      <c r="C10" t="s">
        <v>945</v>
      </c>
      <c r="D10" s="51" t="s">
        <v>1088</v>
      </c>
      <c r="G10" s="51"/>
    </row>
    <row r="11" spans="2:7" x14ac:dyDescent="0.2">
      <c r="B11" t="s">
        <v>919</v>
      </c>
      <c r="C11" t="s">
        <v>945</v>
      </c>
      <c r="D11" s="70">
        <v>43862</v>
      </c>
      <c r="G11" s="51"/>
    </row>
    <row r="12" spans="2:7" x14ac:dyDescent="0.2">
      <c r="B12" t="s">
        <v>1091</v>
      </c>
      <c r="C12" t="s">
        <v>946</v>
      </c>
      <c r="D12" s="51" t="s">
        <v>1090</v>
      </c>
      <c r="G12" s="51"/>
    </row>
    <row r="13" spans="2:7" x14ac:dyDescent="0.2">
      <c r="B13" t="s">
        <v>1093</v>
      </c>
      <c r="C13" t="s">
        <v>946</v>
      </c>
      <c r="D13" s="51" t="s">
        <v>1092</v>
      </c>
      <c r="G13" s="70"/>
    </row>
    <row r="14" spans="2:7" x14ac:dyDescent="0.2">
      <c r="B14" t="s">
        <v>1094</v>
      </c>
      <c r="C14" t="s">
        <v>946</v>
      </c>
      <c r="D14" s="70">
        <v>43862</v>
      </c>
    </row>
    <row r="15" spans="2:7" x14ac:dyDescent="0.2">
      <c r="G15" s="51"/>
    </row>
    <row r="16" spans="2:7" x14ac:dyDescent="0.2">
      <c r="G16" s="51"/>
    </row>
    <row r="17" spans="7:7" x14ac:dyDescent="0.2">
      <c r="G17" s="51"/>
    </row>
    <row r="18" spans="7:7" x14ac:dyDescent="0.2">
      <c r="G18" s="51"/>
    </row>
    <row r="19" spans="7:7" x14ac:dyDescent="0.2">
      <c r="G19" s="70"/>
    </row>
    <row r="21" spans="7:7" x14ac:dyDescent="0.2">
      <c r="G21" s="51"/>
    </row>
    <row r="22" spans="7:7" x14ac:dyDescent="0.2">
      <c r="G22" s="51"/>
    </row>
    <row r="23" spans="7:7" x14ac:dyDescent="0.2">
      <c r="G23" s="51"/>
    </row>
    <row r="24" spans="7:7" x14ac:dyDescent="0.2">
      <c r="G24" s="51"/>
    </row>
    <row r="25" spans="7:7" x14ac:dyDescent="0.2">
      <c r="G25" s="7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941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9" sqref="U9"/>
    </sheetView>
  </sheetViews>
  <sheetFormatPr baseColWidth="10" defaultColWidth="9.1640625" defaultRowHeight="15" x14ac:dyDescent="0.2"/>
  <cols>
    <col min="1" max="1" width="22.83203125" style="6" bestFit="1" customWidth="1"/>
    <col min="2" max="2" width="7.83203125" style="6" bestFit="1" customWidth="1"/>
    <col min="3" max="3" width="6" style="5" bestFit="1" customWidth="1"/>
    <col min="4" max="4" width="8.83203125" style="5" bestFit="1" customWidth="1"/>
    <col min="5" max="5" width="6.5" style="5" bestFit="1" customWidth="1"/>
    <col min="6" max="6" width="12" style="5" bestFit="1" customWidth="1"/>
    <col min="7" max="7" width="12.1640625" style="6" bestFit="1" customWidth="1"/>
    <col min="8" max="8" width="8.83203125" style="6" customWidth="1"/>
    <col min="9" max="9" width="17.6640625" style="6" customWidth="1"/>
    <col min="10" max="10" width="14.83203125" style="6" customWidth="1"/>
    <col min="11" max="11" width="12.83203125" style="6" bestFit="1" customWidth="1"/>
    <col min="12" max="12" width="10.5" style="6" bestFit="1" customWidth="1"/>
    <col min="13" max="13" width="15.83203125" style="6" bestFit="1" customWidth="1"/>
    <col min="14" max="14" width="15.5" style="6" bestFit="1" customWidth="1"/>
    <col min="15" max="15" width="15" style="6" bestFit="1" customWidth="1"/>
    <col min="16" max="16" width="9.83203125" style="6" bestFit="1" customWidth="1"/>
    <col min="17" max="17" width="11.5" style="6" bestFit="1" customWidth="1"/>
    <col min="18" max="18" width="18.83203125" style="6" bestFit="1" customWidth="1"/>
    <col min="19" max="19" width="13.83203125" style="6" bestFit="1" customWidth="1"/>
    <col min="20" max="20" width="16.5" style="6" bestFit="1" customWidth="1"/>
    <col min="21" max="21" width="10" style="6" bestFit="1" customWidth="1"/>
    <col min="22" max="22" width="15" style="6" bestFit="1" customWidth="1"/>
    <col min="23" max="23" width="10" style="6" customWidth="1"/>
    <col min="24" max="16384" width="9.1640625" style="6"/>
  </cols>
  <sheetData>
    <row r="1" spans="1:24" ht="28.5" customHeight="1" x14ac:dyDescent="0.35">
      <c r="A1" s="4" t="s">
        <v>0</v>
      </c>
      <c r="B1" s="4"/>
      <c r="F1" s="19"/>
      <c r="H1" s="98" t="s">
        <v>23</v>
      </c>
      <c r="I1" s="98"/>
      <c r="J1" s="97" t="s">
        <v>25</v>
      </c>
      <c r="K1" s="97"/>
      <c r="O1" s="40"/>
      <c r="S1" s="40"/>
    </row>
    <row r="2" spans="1:24" x14ac:dyDescent="0.2">
      <c r="C2" s="36"/>
      <c r="F2" s="5" t="s">
        <v>645</v>
      </c>
      <c r="G2" s="6">
        <f ca="1">+SUM(G$8:G$1905)-SUM(INDIRECT("'"&amp;G$4&amp;"'!K:K"))</f>
        <v>0</v>
      </c>
      <c r="H2" s="6">
        <f ca="1">+SUM(H$8:H$1905)-SUM(INDIRECT("'"&amp;H$4&amp;"'!K:K"))</f>
        <v>0</v>
      </c>
      <c r="I2" s="6">
        <f ca="1">+SUM(I$8:I$1905)-SUM(INDIRECT("'"&amp;I$4&amp;"'!K:K"))</f>
        <v>-50</v>
      </c>
      <c r="K2" s="6">
        <f ca="1">+SUM(K$8:K$1905)-SUM(INDIRECT("'"&amp;K$4&amp;"'!K:K"))</f>
        <v>0</v>
      </c>
      <c r="L2" s="6">
        <f ca="1">+SUM(L$8:L$1905)-SUM(INDIRECT("'"&amp;L$4&amp;"'!K:K"))</f>
        <v>0</v>
      </c>
      <c r="M2" s="6">
        <f ca="1">+SUM(M$8:M$1905)-SUM(INDIRECT("'"&amp;M$4&amp;"'!K:K"))</f>
        <v>-50</v>
      </c>
      <c r="O2" s="6">
        <f ca="1">+SUM(O$8:O$1905)-SUM(INDIRECT("'"&amp;O$4&amp;"'!K:K"))</f>
        <v>0</v>
      </c>
      <c r="P2" s="6">
        <f ca="1">+SUM(P$8:P$1905)-SUM(INDIRECT("'"&amp;P$4&amp;"'!K:K"))</f>
        <v>0</v>
      </c>
      <c r="Q2" s="6">
        <f ca="1">+SUM(Q$8:Q$1905)-SUM(INDIRECT("'"&amp;Q$4&amp;"'!K:K"))</f>
        <v>-50</v>
      </c>
      <c r="S2" s="6">
        <f ca="1">+SUM(S$8:S$1905)-SUM(INDIRECT("'"&amp;S$4&amp;"'!K:K"))</f>
        <v>0</v>
      </c>
      <c r="T2" s="6">
        <f ca="1">+SUM(T$8:T$1905)-SUM(INDIRECT("'"&amp;T$4&amp;"'!K:K"))</f>
        <v>0</v>
      </c>
      <c r="U2" s="6" t="e">
        <f ca="1">+SUM(U$8:U$1905)-SUM(INDIRECT("'"&amp;U$4&amp;"'!K:K"))</f>
        <v>#VALUE!</v>
      </c>
    </row>
    <row r="3" spans="1:24" ht="15" customHeight="1" x14ac:dyDescent="0.2">
      <c r="A3" s="16"/>
      <c r="B3" s="16"/>
      <c r="C3" s="16"/>
      <c r="D3" s="16"/>
      <c r="E3" s="16"/>
      <c r="F3" s="100"/>
      <c r="G3" s="101" t="s">
        <v>1</v>
      </c>
      <c r="H3" s="101"/>
      <c r="I3" s="101"/>
      <c r="J3" s="101"/>
      <c r="K3" s="101" t="s">
        <v>2</v>
      </c>
      <c r="L3" s="101"/>
      <c r="M3" s="101"/>
      <c r="N3" s="101"/>
      <c r="O3" s="101" t="s">
        <v>3</v>
      </c>
      <c r="P3" s="101"/>
      <c r="Q3" s="101"/>
      <c r="R3" s="101"/>
      <c r="S3" s="101" t="s">
        <v>9</v>
      </c>
      <c r="T3" s="101"/>
      <c r="U3" s="101"/>
      <c r="V3" s="101"/>
      <c r="W3" s="99" t="s">
        <v>8</v>
      </c>
      <c r="X3" s="99" t="s">
        <v>5</v>
      </c>
    </row>
    <row r="4" spans="1:24" x14ac:dyDescent="0.2">
      <c r="A4" s="17"/>
      <c r="B4" s="17"/>
      <c r="C4" s="17"/>
      <c r="D4" s="17"/>
      <c r="E4" s="17"/>
      <c r="F4" s="100"/>
      <c r="G4" s="86" t="s">
        <v>913</v>
      </c>
      <c r="H4" s="7" t="s">
        <v>914</v>
      </c>
      <c r="I4" s="7" t="s">
        <v>1281</v>
      </c>
      <c r="J4" s="7"/>
      <c r="K4" s="7" t="s">
        <v>915</v>
      </c>
      <c r="L4" s="7" t="s">
        <v>916</v>
      </c>
      <c r="M4" s="7" t="s">
        <v>917</v>
      </c>
      <c r="N4" s="7" t="s">
        <v>4</v>
      </c>
      <c r="O4" s="7" t="s">
        <v>918</v>
      </c>
      <c r="P4" s="7" t="s">
        <v>1095</v>
      </c>
      <c r="Q4" s="7" t="s">
        <v>919</v>
      </c>
      <c r="R4" s="7" t="s">
        <v>4</v>
      </c>
      <c r="S4" s="7" t="s">
        <v>920</v>
      </c>
      <c r="T4" s="7" t="s">
        <v>921</v>
      </c>
      <c r="U4" s="7" t="s">
        <v>1096</v>
      </c>
      <c r="V4" s="7" t="s">
        <v>4</v>
      </c>
      <c r="W4" s="99"/>
      <c r="X4" s="99"/>
    </row>
    <row r="5" spans="1:24" x14ac:dyDescent="0.2">
      <c r="A5" s="17"/>
      <c r="B5" s="17"/>
      <c r="C5" s="14"/>
      <c r="D5" s="14"/>
      <c r="E5" s="14"/>
      <c r="F5" s="15" t="s">
        <v>27</v>
      </c>
      <c r="G5" s="71">
        <v>43645</v>
      </c>
      <c r="H5" s="90">
        <v>43685</v>
      </c>
      <c r="I5" s="72">
        <v>43814</v>
      </c>
      <c r="J5" s="71"/>
      <c r="K5" s="80">
        <v>43591</v>
      </c>
      <c r="L5" s="80">
        <v>43649</v>
      </c>
      <c r="M5" s="72">
        <v>43919</v>
      </c>
      <c r="N5" s="71"/>
      <c r="O5" s="80">
        <v>43574</v>
      </c>
      <c r="P5" s="80">
        <v>43653</v>
      </c>
      <c r="Q5" s="72">
        <v>43877</v>
      </c>
      <c r="R5" s="71"/>
      <c r="S5" s="80">
        <v>43597</v>
      </c>
      <c r="T5" s="90">
        <v>43709</v>
      </c>
      <c r="U5" s="72">
        <v>43884</v>
      </c>
      <c r="V5" s="18"/>
      <c r="W5" s="99"/>
      <c r="X5" s="99"/>
    </row>
    <row r="6" spans="1:24" s="13" customFormat="1" x14ac:dyDescent="0.2">
      <c r="A6" s="11" t="s">
        <v>10</v>
      </c>
      <c r="B6" s="11" t="s">
        <v>21</v>
      </c>
      <c r="C6" s="11" t="s">
        <v>18</v>
      </c>
      <c r="D6" s="11" t="s">
        <v>20</v>
      </c>
      <c r="E6" s="11" t="s">
        <v>19</v>
      </c>
      <c r="F6" s="12" t="s">
        <v>24</v>
      </c>
      <c r="G6" s="8" t="str">
        <f ca="1">IF(TODAY()&gt;G5-1,"Yes","No")</f>
        <v>Yes</v>
      </c>
      <c r="H6" s="8" t="str">
        <f ca="1">IF(TODAY()&gt;H5-1,"Yes","No")</f>
        <v>Yes</v>
      </c>
      <c r="I6" s="8" t="str">
        <f ca="1">IF(TODAY()&gt;I5-1,"Yes","No")</f>
        <v>Yes</v>
      </c>
      <c r="J6" s="8" t="str">
        <f ca="1">+IF(G6="yes",IF(H6="yes",IF(I6="yes","COMPLETE","INCOMPLETE"),"INCOMPLETE"),"INCOMPLETE")</f>
        <v>COMPLETE</v>
      </c>
      <c r="K6" s="8" t="str">
        <f ca="1">IF(TODAY()&gt;K5-1,"Yes","No")</f>
        <v>Yes</v>
      </c>
      <c r="L6" s="8" t="str">
        <f ca="1">IF(TODAY()&gt;L5-1,"Yes","No")</f>
        <v>Yes</v>
      </c>
      <c r="M6" s="8" t="str">
        <f ca="1">IF(TODAY()&gt;M5-1,"Yes","No")</f>
        <v>No</v>
      </c>
      <c r="N6" s="8" t="str">
        <f ca="1">+IF(K6="yes",IF(L6="yes",IF(M6="yes","COMPLETE","INCOMPLETE"),"INCOMPLETE"),"INCOMPLETE")</f>
        <v>INCOMPLETE</v>
      </c>
      <c r="O6" s="8" t="str">
        <f ca="1">IF(TODAY()&gt;O5-1,"Yes","No")</f>
        <v>Yes</v>
      </c>
      <c r="P6" s="8" t="str">
        <f ca="1">IF(TODAY()&gt;P5-1,"Yes","No")</f>
        <v>Yes</v>
      </c>
      <c r="Q6" s="8" t="str">
        <f ca="1">IF(TODAY()&gt;Q5-1,"Yes","No")</f>
        <v>Yes</v>
      </c>
      <c r="R6" s="8" t="str">
        <f ca="1">+IF(O6="yes",IF(P6="yes",IF(Q6="yes","COMPLETE","INCOMPLETE"),"INCOMPLETE"),"INCOMPLETE")</f>
        <v>COMPLETE</v>
      </c>
      <c r="S6" s="8" t="str">
        <f ca="1">IF(TODAY()&gt;S5-1,"Yes","No")</f>
        <v>Yes</v>
      </c>
      <c r="T6" s="8" t="str">
        <f ca="1">IF(TODAY()&gt;T5-1,"Yes","No")</f>
        <v>Yes</v>
      </c>
      <c r="U6" s="8" t="str">
        <f ca="1">IF(TODAY()&gt;U5-1,"Yes","No")</f>
        <v>Yes</v>
      </c>
      <c r="V6" s="8" t="str">
        <f ca="1">+IF(S6="yes",IF(T6="yes",IF(U6="yes","COMPLETE","INCOMPLETE"),"INCOMPLETE"),"INCOMPLETE")</f>
        <v>COMPLETE</v>
      </c>
      <c r="W6" s="99"/>
      <c r="X6" s="99"/>
    </row>
    <row r="7" spans="1:24" s="13" customFormat="1" x14ac:dyDescent="0.2">
      <c r="A7" s="66" t="s">
        <v>10</v>
      </c>
      <c r="B7" s="67" t="s">
        <v>21</v>
      </c>
      <c r="C7" s="68" t="s">
        <v>18</v>
      </c>
      <c r="D7" s="68" t="s">
        <v>20</v>
      </c>
      <c r="E7" s="68" t="s">
        <v>19</v>
      </c>
      <c r="F7" s="9" t="s">
        <v>844</v>
      </c>
      <c r="G7" s="1" t="s">
        <v>844</v>
      </c>
      <c r="H7" s="1" t="s">
        <v>844</v>
      </c>
      <c r="I7" s="1" t="s">
        <v>844</v>
      </c>
      <c r="J7" s="3" t="s">
        <v>845</v>
      </c>
      <c r="K7" s="1" t="s">
        <v>844</v>
      </c>
      <c r="L7" s="1" t="s">
        <v>844</v>
      </c>
      <c r="M7" s="1" t="s">
        <v>844</v>
      </c>
      <c r="N7" s="3" t="s">
        <v>846</v>
      </c>
      <c r="O7" s="1" t="s">
        <v>844</v>
      </c>
      <c r="P7" s="1" t="s">
        <v>844</v>
      </c>
      <c r="Q7" s="1" t="s">
        <v>844</v>
      </c>
      <c r="R7" s="3" t="s">
        <v>847</v>
      </c>
      <c r="S7" s="1" t="s">
        <v>844</v>
      </c>
      <c r="T7" s="1" t="s">
        <v>844</v>
      </c>
      <c r="U7" s="1" t="s">
        <v>844</v>
      </c>
      <c r="V7" s="3" t="s">
        <v>863</v>
      </c>
      <c r="W7" s="9"/>
      <c r="X7" s="9"/>
    </row>
    <row r="8" spans="1:24" x14ac:dyDescent="0.2">
      <c r="A8" s="6" t="s">
        <v>854</v>
      </c>
      <c r="B8" s="9">
        <f t="shared" ref="B8:B69" ca="1" si="0">+X8</f>
        <v>400</v>
      </c>
      <c r="C8" s="2" t="str">
        <f>+VLOOKUP(A8,'Membership data'!$E:$F,2,FALSE)</f>
        <v>M</v>
      </c>
      <c r="D8" s="2" t="str">
        <f>+VLOOKUP(A8,'Membership data'!$E:$I,5,FALSE)</f>
        <v>SEN</v>
      </c>
      <c r="E8" s="2" t="str">
        <f t="shared" ref="E8:E69" si="1">+C8&amp;D8</f>
        <v>MSEN</v>
      </c>
      <c r="F8" s="9"/>
      <c r="G8" s="1">
        <f t="shared" ref="G8:I27" ca="1" si="2">+IFERROR(VLOOKUP($A8,INDIRECT("'"&amp;G$4&amp;"'!B:K"),10,FALSE),0)</f>
        <v>100</v>
      </c>
      <c r="H8" s="1">
        <f t="shared" ca="1" si="2"/>
        <v>0</v>
      </c>
      <c r="I8" s="1">
        <f t="shared" ca="1" si="2"/>
        <v>0</v>
      </c>
      <c r="J8" s="3">
        <f t="shared" ref="J8:J69" ca="1" si="3">+IF($J$6="COMPLETE",IF(SUM(G8:I8)=0,"Not eligible",MAX(G8:I8)),MAX(G8:I8))</f>
        <v>100</v>
      </c>
      <c r="K8" s="1">
        <f t="shared" ref="K8:M27" ca="1" si="4">+IFERROR(VLOOKUP($A8,INDIRECT("'"&amp;K$4&amp;"'!B:K"),10,FALSE),0)</f>
        <v>100</v>
      </c>
      <c r="L8" s="1">
        <f t="shared" ca="1" si="4"/>
        <v>100</v>
      </c>
      <c r="M8" s="1">
        <f t="shared" ca="1" si="4"/>
        <v>0</v>
      </c>
      <c r="N8" s="3">
        <f t="shared" ref="N8:N69" ca="1" si="5">+IF($N$6="COMPLETE",IF(SUM(K8:M8)=0,"Not eligible",MAX(K8:M8)),MAX(K8:M8))</f>
        <v>100</v>
      </c>
      <c r="O8" s="1">
        <f t="shared" ref="O8:Q27" ca="1" si="6">+IFERROR(VLOOKUP($A8,INDIRECT("'"&amp;O$4&amp;"'!B:K"),10,FALSE),0)</f>
        <v>0</v>
      </c>
      <c r="P8" s="1">
        <f t="shared" ca="1" si="6"/>
        <v>100</v>
      </c>
      <c r="Q8" s="1">
        <f t="shared" ca="1" si="6"/>
        <v>0</v>
      </c>
      <c r="R8" s="3">
        <f t="shared" ref="R8:R69" ca="1" si="7">+IF($R$6="COMPLETE",IF(SUM(O8:Q8)=0,"Not eligible",MAX(O8:Q8)),MAX(O8:Q8))</f>
        <v>100</v>
      </c>
      <c r="S8" s="1">
        <f t="shared" ref="S8:U27" ca="1" si="8">+IFERROR(VLOOKUP($A8,INDIRECT("'"&amp;S$4&amp;"'!B:K"),10,FALSE),0)</f>
        <v>100</v>
      </c>
      <c r="T8" s="1">
        <f t="shared" ca="1" si="8"/>
        <v>100</v>
      </c>
      <c r="U8" s="1">
        <f t="shared" ca="1" si="8"/>
        <v>100</v>
      </c>
      <c r="V8" s="3">
        <f t="shared" ref="V8:V69" ca="1" si="9">+IF($V$6="COMPLETE",IF(SUM(S8:U8)=0,"Not eligible",MAX(S8:U8)),MAX(S8:U8))</f>
        <v>100</v>
      </c>
      <c r="W8" s="9" t="str">
        <f t="shared" ref="W8:W69" ca="1" si="10">+IF(J8="not eligible","No",IF(N8="not eligible","No",IF(R8="not eligible","No",IF(V8="not eligible","No","Yes"))))</f>
        <v>Yes</v>
      </c>
      <c r="X8" s="9">
        <f t="shared" ref="X8:X69" ca="1" si="11">+IF(W8="NO",0,SUM(V8,R8,N8,J8))</f>
        <v>400</v>
      </c>
    </row>
    <row r="9" spans="1:24" x14ac:dyDescent="0.2">
      <c r="A9" s="6" t="s">
        <v>1098</v>
      </c>
      <c r="B9" s="9">
        <f t="shared" ca="1" si="0"/>
        <v>0</v>
      </c>
      <c r="C9" s="2" t="str">
        <f>+VLOOKUP(A9,'Membership data'!$E:$F,2,FALSE)</f>
        <v>M</v>
      </c>
      <c r="D9" s="2" t="str">
        <f>+VLOOKUP(A9,'Membership data'!$E:$I,5,FALSE)</f>
        <v>SEN</v>
      </c>
      <c r="E9" s="2" t="str">
        <f t="shared" si="1"/>
        <v>MSEN</v>
      </c>
      <c r="F9" s="9"/>
      <c r="G9" s="1">
        <f t="shared" ca="1" si="2"/>
        <v>0</v>
      </c>
      <c r="H9" s="1">
        <f t="shared" ca="1" si="2"/>
        <v>0</v>
      </c>
      <c r="I9" s="1">
        <f t="shared" ca="1" si="2"/>
        <v>0</v>
      </c>
      <c r="J9" s="3" t="str">
        <f t="shared" ca="1" si="3"/>
        <v>Not eligible</v>
      </c>
      <c r="K9" s="1">
        <f t="shared" ca="1" si="4"/>
        <v>99</v>
      </c>
      <c r="L9" s="1">
        <f t="shared" ca="1" si="4"/>
        <v>0</v>
      </c>
      <c r="M9" s="1">
        <f t="shared" ca="1" si="4"/>
        <v>0</v>
      </c>
      <c r="N9" s="3">
        <f t="shared" ca="1" si="5"/>
        <v>99</v>
      </c>
      <c r="O9" s="1">
        <f t="shared" ca="1" si="6"/>
        <v>0</v>
      </c>
      <c r="P9" s="1">
        <f t="shared" ca="1" si="6"/>
        <v>0</v>
      </c>
      <c r="Q9" s="1">
        <f t="shared" ca="1" si="6"/>
        <v>0</v>
      </c>
      <c r="R9" s="3" t="str">
        <f t="shared" ca="1" si="7"/>
        <v>Not eligible</v>
      </c>
      <c r="S9" s="1">
        <f t="shared" ca="1" si="8"/>
        <v>98</v>
      </c>
      <c r="T9" s="1">
        <f t="shared" ca="1" si="8"/>
        <v>0</v>
      </c>
      <c r="U9" s="1">
        <f t="shared" ca="1" si="8"/>
        <v>0</v>
      </c>
      <c r="V9" s="3">
        <f t="shared" ca="1" si="9"/>
        <v>98</v>
      </c>
      <c r="W9" s="9" t="str">
        <f t="shared" ca="1" si="10"/>
        <v>No</v>
      </c>
      <c r="X9" s="9">
        <f t="shared" ca="1" si="11"/>
        <v>0</v>
      </c>
    </row>
    <row r="10" spans="1:24" x14ac:dyDescent="0.2">
      <c r="A10" s="6" t="s">
        <v>939</v>
      </c>
      <c r="B10" s="9">
        <f t="shared" ca="1" si="0"/>
        <v>385</v>
      </c>
      <c r="C10" s="2" t="str">
        <f>+VLOOKUP(A10,'Membership data'!$E:$F,2,FALSE)</f>
        <v>M</v>
      </c>
      <c r="D10" s="2" t="str">
        <f>+VLOOKUP(A10,'Membership data'!$E:$I,5,FALSE)</f>
        <v>SEN</v>
      </c>
      <c r="E10" s="2" t="str">
        <f t="shared" si="1"/>
        <v>MSEN</v>
      </c>
      <c r="F10" s="9"/>
      <c r="G10" s="1">
        <f t="shared" ca="1" si="2"/>
        <v>0</v>
      </c>
      <c r="H10" s="1">
        <f t="shared" ca="1" si="2"/>
        <v>100</v>
      </c>
      <c r="I10" s="1">
        <f t="shared" ca="1" si="2"/>
        <v>0</v>
      </c>
      <c r="J10" s="3">
        <f t="shared" ca="1" si="3"/>
        <v>100</v>
      </c>
      <c r="K10" s="1">
        <f t="shared" ca="1" si="4"/>
        <v>98</v>
      </c>
      <c r="L10" s="1">
        <f t="shared" ca="1" si="4"/>
        <v>0</v>
      </c>
      <c r="M10" s="1">
        <f t="shared" ca="1" si="4"/>
        <v>0</v>
      </c>
      <c r="N10" s="3">
        <f t="shared" ca="1" si="5"/>
        <v>98</v>
      </c>
      <c r="O10" s="1">
        <f t="shared" ca="1" si="6"/>
        <v>98</v>
      </c>
      <c r="P10" s="1">
        <f t="shared" ca="1" si="6"/>
        <v>97</v>
      </c>
      <c r="Q10" s="1">
        <f t="shared" ca="1" si="6"/>
        <v>0</v>
      </c>
      <c r="R10" s="3">
        <f t="shared" ca="1" si="7"/>
        <v>98</v>
      </c>
      <c r="S10" s="1">
        <f t="shared" ca="1" si="8"/>
        <v>89</v>
      </c>
      <c r="T10" s="1">
        <f t="shared" ca="1" si="8"/>
        <v>0</v>
      </c>
      <c r="U10" s="1">
        <f t="shared" ca="1" si="8"/>
        <v>0</v>
      </c>
      <c r="V10" s="3">
        <f t="shared" ca="1" si="9"/>
        <v>89</v>
      </c>
      <c r="W10" s="9" t="str">
        <f t="shared" ca="1" si="10"/>
        <v>Yes</v>
      </c>
      <c r="X10" s="9">
        <f t="shared" ca="1" si="11"/>
        <v>385</v>
      </c>
    </row>
    <row r="11" spans="1:24" x14ac:dyDescent="0.2">
      <c r="A11" s="6" t="s">
        <v>646</v>
      </c>
      <c r="B11" s="9">
        <f t="shared" ca="1" si="0"/>
        <v>0</v>
      </c>
      <c r="C11" s="2" t="str">
        <f>+VLOOKUP(A11,'Membership data'!$E:$F,2,FALSE)</f>
        <v>M</v>
      </c>
      <c r="D11" s="2" t="str">
        <f>+VLOOKUP(A11,'Membership data'!$E:$I,5,FALSE)</f>
        <v>SEN</v>
      </c>
      <c r="E11" s="2" t="str">
        <f t="shared" si="1"/>
        <v>MSEN</v>
      </c>
      <c r="F11" s="9"/>
      <c r="G11" s="1">
        <f t="shared" ca="1" si="2"/>
        <v>0</v>
      </c>
      <c r="H11" s="1">
        <f t="shared" ca="1" si="2"/>
        <v>0</v>
      </c>
      <c r="I11" s="1">
        <f t="shared" ca="1" si="2"/>
        <v>0</v>
      </c>
      <c r="J11" s="3" t="str">
        <f t="shared" ca="1" si="3"/>
        <v>Not eligible</v>
      </c>
      <c r="K11" s="1">
        <f t="shared" ca="1" si="4"/>
        <v>97</v>
      </c>
      <c r="L11" s="1">
        <f t="shared" ca="1" si="4"/>
        <v>0</v>
      </c>
      <c r="M11" s="1">
        <f t="shared" ca="1" si="4"/>
        <v>0</v>
      </c>
      <c r="N11" s="3">
        <f t="shared" ca="1" si="5"/>
        <v>97</v>
      </c>
      <c r="O11" s="1">
        <f t="shared" ca="1" si="6"/>
        <v>0</v>
      </c>
      <c r="P11" s="1">
        <f t="shared" ca="1" si="6"/>
        <v>0</v>
      </c>
      <c r="Q11" s="1">
        <f t="shared" ca="1" si="6"/>
        <v>0</v>
      </c>
      <c r="R11" s="3" t="str">
        <f t="shared" ca="1" si="7"/>
        <v>Not eligible</v>
      </c>
      <c r="S11" s="1">
        <f t="shared" ca="1" si="8"/>
        <v>0</v>
      </c>
      <c r="T11" s="1">
        <f t="shared" ca="1" si="8"/>
        <v>0</v>
      </c>
      <c r="U11" s="1">
        <f t="shared" ca="1" si="8"/>
        <v>0</v>
      </c>
      <c r="V11" s="3" t="str">
        <f t="shared" ca="1" si="9"/>
        <v>Not eligible</v>
      </c>
      <c r="W11" s="9" t="str">
        <f t="shared" ca="1" si="10"/>
        <v>No</v>
      </c>
      <c r="X11" s="9">
        <f t="shared" ca="1" si="11"/>
        <v>0</v>
      </c>
    </row>
    <row r="12" spans="1:24" x14ac:dyDescent="0.2">
      <c r="A12" s="6" t="s">
        <v>881</v>
      </c>
      <c r="B12" s="9">
        <f t="shared" ca="1" si="0"/>
        <v>381</v>
      </c>
      <c r="C12" s="2" t="str">
        <f>+VLOOKUP(A12,'Membership data'!$E:$F,2,FALSE)</f>
        <v>M</v>
      </c>
      <c r="D12" s="2" t="str">
        <f>+VLOOKUP(A12,'Membership data'!$E:$I,5,FALSE)</f>
        <v>V40</v>
      </c>
      <c r="E12" s="2" t="str">
        <f t="shared" si="1"/>
        <v>MV40</v>
      </c>
      <c r="F12" s="9"/>
      <c r="G12" s="1">
        <f t="shared" ca="1" si="2"/>
        <v>96</v>
      </c>
      <c r="H12" s="1">
        <f t="shared" ca="1" si="2"/>
        <v>0</v>
      </c>
      <c r="I12" s="1">
        <f t="shared" ca="1" si="2"/>
        <v>0</v>
      </c>
      <c r="J12" s="3">
        <f t="shared" ca="1" si="3"/>
        <v>96</v>
      </c>
      <c r="K12" s="1">
        <f t="shared" ca="1" si="4"/>
        <v>96</v>
      </c>
      <c r="L12" s="1">
        <f t="shared" ca="1" si="4"/>
        <v>0</v>
      </c>
      <c r="M12" s="1">
        <f t="shared" ca="1" si="4"/>
        <v>0</v>
      </c>
      <c r="N12" s="3">
        <f t="shared" ca="1" si="5"/>
        <v>96</v>
      </c>
      <c r="O12" s="1">
        <f t="shared" ca="1" si="6"/>
        <v>95</v>
      </c>
      <c r="P12" s="1">
        <f t="shared" ca="1" si="6"/>
        <v>96</v>
      </c>
      <c r="Q12" s="1">
        <f t="shared" ca="1" si="6"/>
        <v>0</v>
      </c>
      <c r="R12" s="3">
        <f t="shared" ca="1" si="7"/>
        <v>96</v>
      </c>
      <c r="S12" s="1">
        <f t="shared" ca="1" si="8"/>
        <v>93</v>
      </c>
      <c r="T12" s="1">
        <f t="shared" ca="1" si="8"/>
        <v>0</v>
      </c>
      <c r="U12" s="1">
        <f t="shared" ca="1" si="8"/>
        <v>91</v>
      </c>
      <c r="V12" s="3">
        <f t="shared" ca="1" si="9"/>
        <v>93</v>
      </c>
      <c r="W12" s="9" t="str">
        <f t="shared" ca="1" si="10"/>
        <v>Yes</v>
      </c>
      <c r="X12" s="9">
        <f t="shared" ca="1" si="11"/>
        <v>381</v>
      </c>
    </row>
    <row r="13" spans="1:24" x14ac:dyDescent="0.2">
      <c r="A13" s="6" t="s">
        <v>634</v>
      </c>
      <c r="B13" s="9">
        <f t="shared" ca="1" si="0"/>
        <v>0</v>
      </c>
      <c r="C13" s="2" t="str">
        <f>+VLOOKUP(A13,'Membership data'!$E:$F,2,FALSE)</f>
        <v>M</v>
      </c>
      <c r="D13" s="2" t="str">
        <f>+VLOOKUP(A13,'Membership data'!$E:$I,5,FALSE)</f>
        <v>V40</v>
      </c>
      <c r="E13" s="2" t="str">
        <f t="shared" si="1"/>
        <v>MV40</v>
      </c>
      <c r="F13" s="9"/>
      <c r="G13" s="1">
        <f t="shared" ca="1" si="2"/>
        <v>0</v>
      </c>
      <c r="H13" s="1">
        <f t="shared" ca="1" si="2"/>
        <v>0</v>
      </c>
      <c r="I13" s="1">
        <f t="shared" ca="1" si="2"/>
        <v>0</v>
      </c>
      <c r="J13" s="3" t="str">
        <f t="shared" ca="1" si="3"/>
        <v>Not eligible</v>
      </c>
      <c r="K13" s="1">
        <f t="shared" ca="1" si="4"/>
        <v>95</v>
      </c>
      <c r="L13" s="1">
        <f t="shared" ca="1" si="4"/>
        <v>92</v>
      </c>
      <c r="M13" s="1">
        <f t="shared" ca="1" si="4"/>
        <v>0</v>
      </c>
      <c r="N13" s="3">
        <f t="shared" ca="1" si="5"/>
        <v>95</v>
      </c>
      <c r="O13" s="1">
        <f t="shared" ca="1" si="6"/>
        <v>0</v>
      </c>
      <c r="P13" s="1">
        <f t="shared" ca="1" si="6"/>
        <v>0</v>
      </c>
      <c r="Q13" s="1">
        <f t="shared" ca="1" si="6"/>
        <v>0</v>
      </c>
      <c r="R13" s="3" t="str">
        <f t="shared" ca="1" si="7"/>
        <v>Not eligible</v>
      </c>
      <c r="S13" s="1">
        <f t="shared" ca="1" si="8"/>
        <v>76</v>
      </c>
      <c r="T13" s="1">
        <f t="shared" ca="1" si="8"/>
        <v>0</v>
      </c>
      <c r="U13" s="1">
        <f t="shared" ca="1" si="8"/>
        <v>0</v>
      </c>
      <c r="V13" s="3">
        <f t="shared" ca="1" si="9"/>
        <v>76</v>
      </c>
      <c r="W13" s="9" t="str">
        <f t="shared" ca="1" si="10"/>
        <v>No</v>
      </c>
      <c r="X13" s="9">
        <f t="shared" ca="1" si="11"/>
        <v>0</v>
      </c>
    </row>
    <row r="14" spans="1:24" x14ac:dyDescent="0.2">
      <c r="A14" s="6" t="s">
        <v>39</v>
      </c>
      <c r="B14" s="9">
        <f t="shared" ca="1" si="0"/>
        <v>386</v>
      </c>
      <c r="C14" s="2" t="str">
        <f>+VLOOKUP(A14,'Membership data'!$E:$F,2,FALSE)</f>
        <v>M</v>
      </c>
      <c r="D14" s="2" t="str">
        <f>+VLOOKUP(A14,'Membership data'!$E:$I,5,FALSE)</f>
        <v>V50</v>
      </c>
      <c r="E14" s="2" t="str">
        <f t="shared" si="1"/>
        <v>MV50</v>
      </c>
      <c r="F14" s="9"/>
      <c r="G14" s="1">
        <f t="shared" ca="1" si="2"/>
        <v>95</v>
      </c>
      <c r="H14" s="1">
        <f t="shared" ca="1" si="2"/>
        <v>97</v>
      </c>
      <c r="I14" s="1">
        <f t="shared" ca="1" si="2"/>
        <v>0</v>
      </c>
      <c r="J14" s="3">
        <f t="shared" ca="1" si="3"/>
        <v>97</v>
      </c>
      <c r="K14" s="1">
        <f t="shared" ca="1" si="4"/>
        <v>95</v>
      </c>
      <c r="L14" s="1">
        <f t="shared" ca="1" si="4"/>
        <v>95</v>
      </c>
      <c r="M14" s="1">
        <f t="shared" ca="1" si="4"/>
        <v>0</v>
      </c>
      <c r="N14" s="3">
        <f t="shared" ca="1" si="5"/>
        <v>95</v>
      </c>
      <c r="O14" s="1">
        <f t="shared" ca="1" si="6"/>
        <v>97</v>
      </c>
      <c r="P14" s="1">
        <f t="shared" ca="1" si="6"/>
        <v>0</v>
      </c>
      <c r="Q14" s="1">
        <f t="shared" ca="1" si="6"/>
        <v>0</v>
      </c>
      <c r="R14" s="3">
        <f t="shared" ca="1" si="7"/>
        <v>97</v>
      </c>
      <c r="S14" s="1">
        <f t="shared" ca="1" si="8"/>
        <v>0</v>
      </c>
      <c r="T14" s="1">
        <f t="shared" ca="1" si="8"/>
        <v>97</v>
      </c>
      <c r="U14" s="1">
        <f t="shared" ca="1" si="8"/>
        <v>94</v>
      </c>
      <c r="V14" s="3">
        <f t="shared" ca="1" si="9"/>
        <v>97</v>
      </c>
      <c r="W14" s="9" t="str">
        <f t="shared" ca="1" si="10"/>
        <v>Yes</v>
      </c>
      <c r="X14" s="9">
        <f t="shared" ca="1" si="11"/>
        <v>386</v>
      </c>
    </row>
    <row r="15" spans="1:24" x14ac:dyDescent="0.2">
      <c r="A15" s="6" t="s">
        <v>1072</v>
      </c>
      <c r="B15" s="9">
        <f t="shared" ca="1" si="0"/>
        <v>0</v>
      </c>
      <c r="C15" s="2" t="str">
        <f>+VLOOKUP(A15,'Membership data'!$E:$F,2,FALSE)</f>
        <v>M</v>
      </c>
      <c r="D15" s="2" t="str">
        <f>+VLOOKUP(A15,'Membership data'!$E:$I,5,FALSE)</f>
        <v>SEN</v>
      </c>
      <c r="E15" s="2" t="str">
        <f t="shared" si="1"/>
        <v>MSEN</v>
      </c>
      <c r="F15" s="9"/>
      <c r="G15" s="1">
        <f t="shared" ca="1" si="2"/>
        <v>0</v>
      </c>
      <c r="H15" s="1">
        <f t="shared" ca="1" si="2"/>
        <v>0</v>
      </c>
      <c r="I15" s="1">
        <f t="shared" ca="1" si="2"/>
        <v>0</v>
      </c>
      <c r="J15" s="3" t="str">
        <f t="shared" ca="1" si="3"/>
        <v>Not eligible</v>
      </c>
      <c r="K15" s="1">
        <f t="shared" ca="1" si="4"/>
        <v>94</v>
      </c>
      <c r="L15" s="1">
        <f t="shared" ca="1" si="4"/>
        <v>93</v>
      </c>
      <c r="M15" s="1">
        <f t="shared" ca="1" si="4"/>
        <v>0</v>
      </c>
      <c r="N15" s="3">
        <f t="shared" ca="1" si="5"/>
        <v>94</v>
      </c>
      <c r="O15" s="1">
        <f t="shared" ca="1" si="6"/>
        <v>0</v>
      </c>
      <c r="P15" s="1">
        <f t="shared" ca="1" si="6"/>
        <v>0</v>
      </c>
      <c r="Q15" s="1">
        <f t="shared" ca="1" si="6"/>
        <v>0</v>
      </c>
      <c r="R15" s="3" t="str">
        <f t="shared" ca="1" si="7"/>
        <v>Not eligible</v>
      </c>
      <c r="S15" s="1">
        <f t="shared" ca="1" si="8"/>
        <v>0</v>
      </c>
      <c r="T15" s="1">
        <f t="shared" ca="1" si="8"/>
        <v>0</v>
      </c>
      <c r="U15" s="1">
        <f t="shared" ca="1" si="8"/>
        <v>0</v>
      </c>
      <c r="V15" s="3" t="str">
        <f t="shared" ca="1" si="9"/>
        <v>Not eligible</v>
      </c>
      <c r="W15" s="9" t="str">
        <f t="shared" ca="1" si="10"/>
        <v>No</v>
      </c>
      <c r="X15" s="9">
        <f t="shared" ca="1" si="11"/>
        <v>0</v>
      </c>
    </row>
    <row r="16" spans="1:24" x14ac:dyDescent="0.2">
      <c r="A16" s="6" t="s">
        <v>42</v>
      </c>
      <c r="B16" s="9">
        <f t="shared" ca="1" si="0"/>
        <v>400</v>
      </c>
      <c r="C16" s="2" t="str">
        <f>+VLOOKUP(A16,'Membership data'!$E:$F,2,FALSE)</f>
        <v>F</v>
      </c>
      <c r="D16" s="2" t="str">
        <f>+VLOOKUP(A16,'Membership data'!$E:$I,5,FALSE)</f>
        <v>V50</v>
      </c>
      <c r="E16" s="2" t="str">
        <f t="shared" si="1"/>
        <v>FV50</v>
      </c>
      <c r="F16" s="9"/>
      <c r="G16" s="1">
        <f t="shared" ca="1" si="2"/>
        <v>0</v>
      </c>
      <c r="H16" s="1">
        <f t="shared" ca="1" si="2"/>
        <v>100</v>
      </c>
      <c r="I16" s="1">
        <f t="shared" ca="1" si="2"/>
        <v>0</v>
      </c>
      <c r="J16" s="3">
        <f t="shared" ca="1" si="3"/>
        <v>100</v>
      </c>
      <c r="K16" s="1">
        <f t="shared" ca="1" si="4"/>
        <v>100</v>
      </c>
      <c r="L16" s="1">
        <f t="shared" ca="1" si="4"/>
        <v>0</v>
      </c>
      <c r="M16" s="1">
        <f t="shared" ca="1" si="4"/>
        <v>0</v>
      </c>
      <c r="N16" s="3">
        <f t="shared" ca="1" si="5"/>
        <v>100</v>
      </c>
      <c r="O16" s="1">
        <f t="shared" ca="1" si="6"/>
        <v>100</v>
      </c>
      <c r="P16" s="1">
        <f t="shared" ca="1" si="6"/>
        <v>0</v>
      </c>
      <c r="Q16" s="1">
        <f t="shared" ca="1" si="6"/>
        <v>0</v>
      </c>
      <c r="R16" s="3">
        <f t="shared" ca="1" si="7"/>
        <v>100</v>
      </c>
      <c r="S16" s="1">
        <f t="shared" ca="1" si="8"/>
        <v>0</v>
      </c>
      <c r="T16" s="1">
        <f t="shared" ca="1" si="8"/>
        <v>100</v>
      </c>
      <c r="U16" s="1">
        <f t="shared" ca="1" si="8"/>
        <v>99</v>
      </c>
      <c r="V16" s="3">
        <f t="shared" ca="1" si="9"/>
        <v>100</v>
      </c>
      <c r="W16" s="9" t="str">
        <f t="shared" ca="1" si="10"/>
        <v>Yes</v>
      </c>
      <c r="X16" s="9">
        <f t="shared" ca="1" si="11"/>
        <v>400</v>
      </c>
    </row>
    <row r="17" spans="1:24" x14ac:dyDescent="0.2">
      <c r="A17" s="6" t="s">
        <v>1099</v>
      </c>
      <c r="B17" s="9">
        <f t="shared" ca="1" si="0"/>
        <v>0</v>
      </c>
      <c r="C17" s="2" t="str">
        <f>+VLOOKUP(A17,'Membership data'!$E:$F,2,FALSE)</f>
        <v>M</v>
      </c>
      <c r="D17" s="2" t="str">
        <f>+VLOOKUP(A17,'Membership data'!$E:$I,5,FALSE)</f>
        <v>SEN</v>
      </c>
      <c r="E17" s="2" t="str">
        <f t="shared" si="1"/>
        <v>MSEN</v>
      </c>
      <c r="F17" s="9"/>
      <c r="G17" s="1">
        <f t="shared" ca="1" si="2"/>
        <v>0</v>
      </c>
      <c r="H17" s="1">
        <f t="shared" ca="1" si="2"/>
        <v>0</v>
      </c>
      <c r="I17" s="1">
        <f t="shared" ca="1" si="2"/>
        <v>0</v>
      </c>
      <c r="J17" s="3" t="str">
        <f t="shared" ca="1" si="3"/>
        <v>Not eligible</v>
      </c>
      <c r="K17" s="1">
        <f t="shared" ca="1" si="4"/>
        <v>93</v>
      </c>
      <c r="L17" s="1">
        <f t="shared" ca="1" si="4"/>
        <v>0</v>
      </c>
      <c r="M17" s="1">
        <f t="shared" ca="1" si="4"/>
        <v>0</v>
      </c>
      <c r="N17" s="3">
        <f t="shared" ca="1" si="5"/>
        <v>93</v>
      </c>
      <c r="O17" s="1">
        <f t="shared" ca="1" si="6"/>
        <v>0</v>
      </c>
      <c r="P17" s="1">
        <f t="shared" ca="1" si="6"/>
        <v>0</v>
      </c>
      <c r="Q17" s="1">
        <f t="shared" ca="1" si="6"/>
        <v>0</v>
      </c>
      <c r="R17" s="3" t="str">
        <f t="shared" ca="1" si="7"/>
        <v>Not eligible</v>
      </c>
      <c r="S17" s="1">
        <f t="shared" ca="1" si="8"/>
        <v>0</v>
      </c>
      <c r="T17" s="1">
        <f t="shared" ca="1" si="8"/>
        <v>93</v>
      </c>
      <c r="U17" s="1">
        <f t="shared" ca="1" si="8"/>
        <v>0</v>
      </c>
      <c r="V17" s="3">
        <f t="shared" ca="1" si="9"/>
        <v>93</v>
      </c>
      <c r="W17" s="9" t="str">
        <f t="shared" ca="1" si="10"/>
        <v>No</v>
      </c>
      <c r="X17" s="9">
        <f t="shared" ca="1" si="11"/>
        <v>0</v>
      </c>
    </row>
    <row r="18" spans="1:24" x14ac:dyDescent="0.2">
      <c r="A18" s="6" t="s">
        <v>1058</v>
      </c>
      <c r="B18" s="9">
        <f t="shared" ca="1" si="0"/>
        <v>364</v>
      </c>
      <c r="C18" s="2" t="str">
        <f>+VLOOKUP(A18,'Membership data'!$E:$F,2,FALSE)</f>
        <v>M</v>
      </c>
      <c r="D18" s="2" t="str">
        <f>+VLOOKUP(A18,'Membership data'!$E:$I,5,FALSE)</f>
        <v>SEN</v>
      </c>
      <c r="E18" s="2" t="str">
        <f t="shared" si="1"/>
        <v>MSEN</v>
      </c>
      <c r="F18" s="9"/>
      <c r="G18" s="1">
        <f t="shared" ca="1" si="2"/>
        <v>93</v>
      </c>
      <c r="H18" s="1">
        <f t="shared" ca="1" si="2"/>
        <v>0</v>
      </c>
      <c r="I18" s="1">
        <f t="shared" ca="1" si="2"/>
        <v>0</v>
      </c>
      <c r="J18" s="3">
        <f t="shared" ca="1" si="3"/>
        <v>93</v>
      </c>
      <c r="K18" s="1">
        <f t="shared" ca="1" si="4"/>
        <v>92</v>
      </c>
      <c r="L18" s="1">
        <f t="shared" ca="1" si="4"/>
        <v>91</v>
      </c>
      <c r="M18" s="1">
        <f t="shared" ca="1" si="4"/>
        <v>0</v>
      </c>
      <c r="N18" s="3">
        <f t="shared" ca="1" si="5"/>
        <v>92</v>
      </c>
      <c r="O18" s="1">
        <f t="shared" ca="1" si="6"/>
        <v>87</v>
      </c>
      <c r="P18" s="1">
        <f t="shared" ca="1" si="6"/>
        <v>0</v>
      </c>
      <c r="Q18" s="1">
        <f t="shared" ca="1" si="6"/>
        <v>0</v>
      </c>
      <c r="R18" s="3">
        <f t="shared" ca="1" si="7"/>
        <v>87</v>
      </c>
      <c r="S18" s="1">
        <f t="shared" ca="1" si="8"/>
        <v>81</v>
      </c>
      <c r="T18" s="1">
        <f t="shared" ca="1" si="8"/>
        <v>92</v>
      </c>
      <c r="U18" s="1">
        <f t="shared" ca="1" si="8"/>
        <v>0</v>
      </c>
      <c r="V18" s="3">
        <f t="shared" ca="1" si="9"/>
        <v>92</v>
      </c>
      <c r="W18" s="9" t="str">
        <f t="shared" ca="1" si="10"/>
        <v>Yes</v>
      </c>
      <c r="X18" s="9">
        <f t="shared" ca="1" si="11"/>
        <v>364</v>
      </c>
    </row>
    <row r="19" spans="1:24" x14ac:dyDescent="0.2">
      <c r="A19" s="6" t="s">
        <v>663</v>
      </c>
      <c r="B19" s="9">
        <f t="shared" ca="1" si="0"/>
        <v>0</v>
      </c>
      <c r="C19" s="2" t="str">
        <f>+VLOOKUP(A19,'Membership data'!$E:$F,2,FALSE)</f>
        <v>M</v>
      </c>
      <c r="D19" s="2" t="str">
        <f>+VLOOKUP(A19,'Membership data'!$E:$I,5,FALSE)</f>
        <v>V50</v>
      </c>
      <c r="E19" s="2" t="str">
        <f t="shared" si="1"/>
        <v>MV50</v>
      </c>
      <c r="F19" s="9"/>
      <c r="G19" s="1">
        <f t="shared" ca="1" si="2"/>
        <v>0</v>
      </c>
      <c r="H19" s="1">
        <f t="shared" ca="1" si="2"/>
        <v>0</v>
      </c>
      <c r="I19" s="1">
        <f t="shared" ca="1" si="2"/>
        <v>0</v>
      </c>
      <c r="J19" s="3" t="str">
        <f t="shared" ca="1" si="3"/>
        <v>Not eligible</v>
      </c>
      <c r="K19" s="1">
        <f t="shared" ca="1" si="4"/>
        <v>91</v>
      </c>
      <c r="L19" s="1">
        <f t="shared" ca="1" si="4"/>
        <v>0</v>
      </c>
      <c r="M19" s="1">
        <f t="shared" ca="1" si="4"/>
        <v>0</v>
      </c>
      <c r="N19" s="3">
        <f t="shared" ca="1" si="5"/>
        <v>91</v>
      </c>
      <c r="O19" s="1">
        <f t="shared" ca="1" si="6"/>
        <v>89</v>
      </c>
      <c r="P19" s="1">
        <f t="shared" ca="1" si="6"/>
        <v>0</v>
      </c>
      <c r="Q19" s="1">
        <f t="shared" ca="1" si="6"/>
        <v>0</v>
      </c>
      <c r="R19" s="3">
        <f t="shared" ca="1" si="7"/>
        <v>89</v>
      </c>
      <c r="S19" s="1">
        <f t="shared" ca="1" si="8"/>
        <v>82</v>
      </c>
      <c r="T19" s="1">
        <f t="shared" ca="1" si="8"/>
        <v>0</v>
      </c>
      <c r="U19" s="1">
        <f t="shared" ca="1" si="8"/>
        <v>82</v>
      </c>
      <c r="V19" s="3">
        <f t="shared" ca="1" si="9"/>
        <v>82</v>
      </c>
      <c r="W19" s="9" t="str">
        <f t="shared" ca="1" si="10"/>
        <v>No</v>
      </c>
      <c r="X19" s="9">
        <f t="shared" ca="1" si="11"/>
        <v>0</v>
      </c>
    </row>
    <row r="20" spans="1:24" x14ac:dyDescent="0.2">
      <c r="A20" s="6" t="s">
        <v>633</v>
      </c>
      <c r="B20" s="9">
        <f t="shared" ca="1" si="0"/>
        <v>0</v>
      </c>
      <c r="C20" s="2" t="str">
        <f>+VLOOKUP(A20,'Membership data'!$E:$F,2,FALSE)</f>
        <v>M</v>
      </c>
      <c r="D20" s="2" t="str">
        <f>+VLOOKUP(A20,'Membership data'!$E:$I,5,FALSE)</f>
        <v>SEN</v>
      </c>
      <c r="E20" s="2" t="str">
        <f t="shared" si="1"/>
        <v>MSEN</v>
      </c>
      <c r="F20" s="9"/>
      <c r="G20" s="1">
        <f t="shared" ca="1" si="2"/>
        <v>94</v>
      </c>
      <c r="H20" s="1">
        <f t="shared" ca="1" si="2"/>
        <v>0</v>
      </c>
      <c r="I20" s="1">
        <f t="shared" ca="1" si="2"/>
        <v>0</v>
      </c>
      <c r="J20" s="3">
        <f t="shared" ca="1" si="3"/>
        <v>94</v>
      </c>
      <c r="K20" s="1">
        <f t="shared" ca="1" si="4"/>
        <v>90</v>
      </c>
      <c r="L20" s="1">
        <f t="shared" ca="1" si="4"/>
        <v>0</v>
      </c>
      <c r="M20" s="1">
        <f t="shared" ca="1" si="4"/>
        <v>0</v>
      </c>
      <c r="N20" s="3">
        <f t="shared" ca="1" si="5"/>
        <v>90</v>
      </c>
      <c r="O20" s="1">
        <f t="shared" ca="1" si="6"/>
        <v>0</v>
      </c>
      <c r="P20" s="1">
        <f t="shared" ca="1" si="6"/>
        <v>0</v>
      </c>
      <c r="Q20" s="1">
        <f t="shared" ca="1" si="6"/>
        <v>0</v>
      </c>
      <c r="R20" s="3" t="str">
        <f t="shared" ca="1" si="7"/>
        <v>Not eligible</v>
      </c>
      <c r="S20" s="1">
        <f t="shared" ca="1" si="8"/>
        <v>71</v>
      </c>
      <c r="T20" s="1">
        <f t="shared" ca="1" si="8"/>
        <v>0</v>
      </c>
      <c r="U20" s="1">
        <f t="shared" ca="1" si="8"/>
        <v>0</v>
      </c>
      <c r="V20" s="3">
        <f t="shared" ca="1" si="9"/>
        <v>71</v>
      </c>
      <c r="W20" s="9" t="str">
        <f t="shared" ca="1" si="10"/>
        <v>No</v>
      </c>
      <c r="X20" s="9">
        <f t="shared" ca="1" si="11"/>
        <v>0</v>
      </c>
    </row>
    <row r="21" spans="1:24" x14ac:dyDescent="0.2">
      <c r="A21" s="6" t="s">
        <v>647</v>
      </c>
      <c r="B21" s="9">
        <f t="shared" ca="1" si="0"/>
        <v>362</v>
      </c>
      <c r="C21" s="2" t="str">
        <f>+VLOOKUP(A21,'Membership data'!$E:$F,2,FALSE)</f>
        <v>M</v>
      </c>
      <c r="D21" s="2" t="str">
        <f>+VLOOKUP(A21,'Membership data'!$E:$I,5,FALSE)</f>
        <v>V40</v>
      </c>
      <c r="E21" s="2" t="str">
        <f t="shared" si="1"/>
        <v>MV40</v>
      </c>
      <c r="F21" s="9"/>
      <c r="G21" s="1">
        <f t="shared" ca="1" si="2"/>
        <v>91</v>
      </c>
      <c r="H21" s="1">
        <f t="shared" ca="1" si="2"/>
        <v>0</v>
      </c>
      <c r="I21" s="1">
        <f t="shared" ca="1" si="2"/>
        <v>0</v>
      </c>
      <c r="J21" s="3">
        <f t="shared" ca="1" si="3"/>
        <v>91</v>
      </c>
      <c r="K21" s="1">
        <f t="shared" ca="1" si="4"/>
        <v>89</v>
      </c>
      <c r="L21" s="1">
        <f t="shared" ca="1" si="4"/>
        <v>0</v>
      </c>
      <c r="M21" s="1">
        <f t="shared" ca="1" si="4"/>
        <v>0</v>
      </c>
      <c r="N21" s="3">
        <f t="shared" ca="1" si="5"/>
        <v>89</v>
      </c>
      <c r="O21" s="1">
        <f t="shared" ca="1" si="6"/>
        <v>0</v>
      </c>
      <c r="P21" s="1">
        <f t="shared" ca="1" si="6"/>
        <v>93</v>
      </c>
      <c r="Q21" s="1">
        <f t="shared" ca="1" si="6"/>
        <v>0</v>
      </c>
      <c r="R21" s="3">
        <f t="shared" ca="1" si="7"/>
        <v>93</v>
      </c>
      <c r="S21" s="1">
        <f t="shared" ca="1" si="8"/>
        <v>73</v>
      </c>
      <c r="T21" s="1">
        <f t="shared" ca="1" si="8"/>
        <v>89</v>
      </c>
      <c r="U21" s="1">
        <f t="shared" ca="1" si="8"/>
        <v>0</v>
      </c>
      <c r="V21" s="3">
        <f t="shared" ca="1" si="9"/>
        <v>89</v>
      </c>
      <c r="W21" s="9" t="str">
        <f t="shared" ca="1" si="10"/>
        <v>Yes</v>
      </c>
      <c r="X21" s="9">
        <f t="shared" ca="1" si="11"/>
        <v>362</v>
      </c>
    </row>
    <row r="22" spans="1:24" x14ac:dyDescent="0.2">
      <c r="A22" s="6" t="s">
        <v>1066</v>
      </c>
      <c r="B22" s="9">
        <f t="shared" ca="1" si="0"/>
        <v>0</v>
      </c>
      <c r="C22" s="2" t="str">
        <f>+VLOOKUP(A22,'Membership data'!$E:$F,2,FALSE)</f>
        <v>M</v>
      </c>
      <c r="D22" s="2" t="str">
        <f>+VLOOKUP(A22,'Membership data'!$E:$I,5,FALSE)</f>
        <v>V40</v>
      </c>
      <c r="E22" s="2" t="str">
        <f t="shared" si="1"/>
        <v>MV40</v>
      </c>
      <c r="F22" s="9"/>
      <c r="G22" s="1">
        <f t="shared" ca="1" si="2"/>
        <v>0</v>
      </c>
      <c r="H22" s="1">
        <f t="shared" ca="1" si="2"/>
        <v>0</v>
      </c>
      <c r="I22" s="1">
        <f t="shared" ca="1" si="2"/>
        <v>0</v>
      </c>
      <c r="J22" s="3" t="str">
        <f t="shared" ca="1" si="3"/>
        <v>Not eligible</v>
      </c>
      <c r="K22" s="1">
        <f t="shared" ca="1" si="4"/>
        <v>88</v>
      </c>
      <c r="L22" s="1">
        <f t="shared" ca="1" si="4"/>
        <v>0</v>
      </c>
      <c r="M22" s="1">
        <f t="shared" ca="1" si="4"/>
        <v>0</v>
      </c>
      <c r="N22" s="3">
        <f t="shared" ca="1" si="5"/>
        <v>88</v>
      </c>
      <c r="O22" s="1">
        <f t="shared" ca="1" si="6"/>
        <v>0</v>
      </c>
      <c r="P22" s="1">
        <f t="shared" ca="1" si="6"/>
        <v>0</v>
      </c>
      <c r="Q22" s="1">
        <f t="shared" ca="1" si="6"/>
        <v>0</v>
      </c>
      <c r="R22" s="3" t="str">
        <f t="shared" ca="1" si="7"/>
        <v>Not eligible</v>
      </c>
      <c r="S22" s="1">
        <f t="shared" ca="1" si="8"/>
        <v>0</v>
      </c>
      <c r="T22" s="1">
        <f t="shared" ca="1" si="8"/>
        <v>0</v>
      </c>
      <c r="U22" s="1">
        <f t="shared" ca="1" si="8"/>
        <v>0</v>
      </c>
      <c r="V22" s="3" t="str">
        <f t="shared" ca="1" si="9"/>
        <v>Not eligible</v>
      </c>
      <c r="W22" s="9" t="str">
        <f t="shared" ca="1" si="10"/>
        <v>No</v>
      </c>
      <c r="X22" s="9">
        <f t="shared" ca="1" si="11"/>
        <v>0</v>
      </c>
    </row>
    <row r="23" spans="1:24" x14ac:dyDescent="0.2">
      <c r="A23" s="6" t="s">
        <v>925</v>
      </c>
      <c r="B23" s="9">
        <f t="shared" ca="1" si="0"/>
        <v>396</v>
      </c>
      <c r="C23" s="2" t="str">
        <f>+VLOOKUP(A23,'Membership data'!$E:$F,2,FALSE)</f>
        <v>F</v>
      </c>
      <c r="D23" s="2" t="str">
        <f>+VLOOKUP(A23,'Membership data'!$E:$I,5,FALSE)</f>
        <v>SEN</v>
      </c>
      <c r="E23" s="2" t="str">
        <f t="shared" si="1"/>
        <v>FSEN</v>
      </c>
      <c r="F23" s="9"/>
      <c r="G23" s="1">
        <f t="shared" ca="1" si="2"/>
        <v>99</v>
      </c>
      <c r="H23" s="1">
        <f t="shared" ca="1" si="2"/>
        <v>0</v>
      </c>
      <c r="I23" s="1">
        <f t="shared" ca="1" si="2"/>
        <v>0</v>
      </c>
      <c r="J23" s="3">
        <f t="shared" ca="1" si="3"/>
        <v>99</v>
      </c>
      <c r="K23" s="1">
        <f t="shared" ca="1" si="4"/>
        <v>99</v>
      </c>
      <c r="L23" s="1">
        <f t="shared" ca="1" si="4"/>
        <v>0</v>
      </c>
      <c r="M23" s="1">
        <f t="shared" ca="1" si="4"/>
        <v>0</v>
      </c>
      <c r="N23" s="3">
        <f t="shared" ca="1" si="5"/>
        <v>99</v>
      </c>
      <c r="O23" s="1">
        <f t="shared" ca="1" si="6"/>
        <v>99</v>
      </c>
      <c r="P23" s="1">
        <f t="shared" ca="1" si="6"/>
        <v>0</v>
      </c>
      <c r="Q23" s="1">
        <f t="shared" ca="1" si="6"/>
        <v>0</v>
      </c>
      <c r="R23" s="3">
        <f t="shared" ca="1" si="7"/>
        <v>99</v>
      </c>
      <c r="S23" s="1">
        <f t="shared" ca="1" si="8"/>
        <v>97</v>
      </c>
      <c r="T23" s="1">
        <f t="shared" ca="1" si="8"/>
        <v>99</v>
      </c>
      <c r="U23" s="1">
        <f t="shared" ca="1" si="8"/>
        <v>95</v>
      </c>
      <c r="V23" s="3">
        <f t="shared" ca="1" si="9"/>
        <v>99</v>
      </c>
      <c r="W23" s="9" t="str">
        <f t="shared" ca="1" si="10"/>
        <v>Yes</v>
      </c>
      <c r="X23" s="9">
        <f t="shared" ca="1" si="11"/>
        <v>396</v>
      </c>
    </row>
    <row r="24" spans="1:24" x14ac:dyDescent="0.2">
      <c r="A24" s="6" t="s">
        <v>889</v>
      </c>
      <c r="B24" s="9">
        <f t="shared" ca="1" si="0"/>
        <v>0</v>
      </c>
      <c r="C24" s="2" t="str">
        <f>+VLOOKUP(A24,'Membership data'!$E:$F,2,FALSE)</f>
        <v>F</v>
      </c>
      <c r="D24" s="2" t="str">
        <f>+VLOOKUP(A24,'Membership data'!$E:$I,5,FALSE)</f>
        <v>V40</v>
      </c>
      <c r="E24" s="2" t="str">
        <f t="shared" si="1"/>
        <v>FV40</v>
      </c>
      <c r="F24" s="9"/>
      <c r="G24" s="1">
        <f t="shared" ca="1" si="2"/>
        <v>0</v>
      </c>
      <c r="H24" s="1">
        <f t="shared" ca="1" si="2"/>
        <v>0</v>
      </c>
      <c r="I24" s="1">
        <f t="shared" ca="1" si="2"/>
        <v>0</v>
      </c>
      <c r="J24" s="3" t="str">
        <f t="shared" ca="1" si="3"/>
        <v>Not eligible</v>
      </c>
      <c r="K24" s="1">
        <f t="shared" ca="1" si="4"/>
        <v>98</v>
      </c>
      <c r="L24" s="1">
        <f t="shared" ca="1" si="4"/>
        <v>0</v>
      </c>
      <c r="M24" s="1">
        <f t="shared" ca="1" si="4"/>
        <v>0</v>
      </c>
      <c r="N24" s="3">
        <f t="shared" ca="1" si="5"/>
        <v>98</v>
      </c>
      <c r="O24" s="1">
        <f t="shared" ca="1" si="6"/>
        <v>0</v>
      </c>
      <c r="P24" s="1">
        <f t="shared" ca="1" si="6"/>
        <v>0</v>
      </c>
      <c r="Q24" s="1">
        <f t="shared" ca="1" si="6"/>
        <v>0</v>
      </c>
      <c r="R24" s="3" t="str">
        <f t="shared" ca="1" si="7"/>
        <v>Not eligible</v>
      </c>
      <c r="S24" s="1">
        <f t="shared" ca="1" si="8"/>
        <v>0</v>
      </c>
      <c r="T24" s="1">
        <f t="shared" ca="1" si="8"/>
        <v>0</v>
      </c>
      <c r="U24" s="1">
        <f t="shared" ca="1" si="8"/>
        <v>97</v>
      </c>
      <c r="V24" s="3">
        <f t="shared" ca="1" si="9"/>
        <v>97</v>
      </c>
      <c r="W24" s="9" t="str">
        <f t="shared" ca="1" si="10"/>
        <v>No</v>
      </c>
      <c r="X24" s="9">
        <f t="shared" ca="1" si="11"/>
        <v>0</v>
      </c>
    </row>
    <row r="25" spans="1:24" x14ac:dyDescent="0.2">
      <c r="A25" s="6" t="s">
        <v>1100</v>
      </c>
      <c r="B25" s="9">
        <f t="shared" ca="1" si="0"/>
        <v>0</v>
      </c>
      <c r="C25" s="2" t="str">
        <f>+VLOOKUP(A25,'Membership data'!$E:$F,2,FALSE)</f>
        <v>F</v>
      </c>
      <c r="D25" s="2" t="str">
        <f>+VLOOKUP(A25,'Membership data'!$E:$I,5,FALSE)</f>
        <v>V40</v>
      </c>
      <c r="E25" s="2" t="str">
        <f t="shared" si="1"/>
        <v>FV40</v>
      </c>
      <c r="F25" s="9"/>
      <c r="G25" s="1">
        <f t="shared" ca="1" si="2"/>
        <v>0</v>
      </c>
      <c r="H25" s="1">
        <f t="shared" ca="1" si="2"/>
        <v>0</v>
      </c>
      <c r="I25" s="1">
        <f t="shared" ca="1" si="2"/>
        <v>0</v>
      </c>
      <c r="J25" s="3" t="str">
        <f t="shared" ca="1" si="3"/>
        <v>Not eligible</v>
      </c>
      <c r="K25" s="1">
        <f t="shared" ca="1" si="4"/>
        <v>97</v>
      </c>
      <c r="L25" s="1">
        <f t="shared" ca="1" si="4"/>
        <v>0</v>
      </c>
      <c r="M25" s="1">
        <f t="shared" ca="1" si="4"/>
        <v>0</v>
      </c>
      <c r="N25" s="3">
        <f t="shared" ca="1" si="5"/>
        <v>97</v>
      </c>
      <c r="O25" s="1">
        <f t="shared" ca="1" si="6"/>
        <v>96</v>
      </c>
      <c r="P25" s="1">
        <f t="shared" ca="1" si="6"/>
        <v>0</v>
      </c>
      <c r="Q25" s="1">
        <f t="shared" ca="1" si="6"/>
        <v>0</v>
      </c>
      <c r="R25" s="3">
        <f t="shared" ca="1" si="7"/>
        <v>96</v>
      </c>
      <c r="S25" s="1">
        <f t="shared" ca="1" si="8"/>
        <v>98</v>
      </c>
      <c r="T25" s="1">
        <f t="shared" ca="1" si="8"/>
        <v>0</v>
      </c>
      <c r="U25" s="1">
        <f t="shared" ca="1" si="8"/>
        <v>0</v>
      </c>
      <c r="V25" s="3">
        <f t="shared" ca="1" si="9"/>
        <v>98</v>
      </c>
      <c r="W25" s="9" t="str">
        <f t="shared" ca="1" si="10"/>
        <v>No</v>
      </c>
      <c r="X25" s="9">
        <f t="shared" ca="1" si="11"/>
        <v>0</v>
      </c>
    </row>
    <row r="26" spans="1:24" x14ac:dyDescent="0.2">
      <c r="A26" s="6" t="s">
        <v>890</v>
      </c>
      <c r="B26" s="9">
        <f t="shared" ca="1" si="0"/>
        <v>384</v>
      </c>
      <c r="C26" s="2" t="str">
        <f>+VLOOKUP(A26,'Membership data'!$E:$F,2,FALSE)</f>
        <v>F</v>
      </c>
      <c r="D26" s="2" t="str">
        <f>+VLOOKUP(A26,'Membership data'!$E:$I,5,FALSE)</f>
        <v>SEN</v>
      </c>
      <c r="E26" s="2" t="str">
        <f t="shared" si="1"/>
        <v>FSEN</v>
      </c>
      <c r="F26" s="9"/>
      <c r="G26" s="1">
        <f t="shared" ca="1" si="2"/>
        <v>0</v>
      </c>
      <c r="H26" s="1">
        <f t="shared" ca="1" si="2"/>
        <v>98</v>
      </c>
      <c r="I26" s="1">
        <f t="shared" ca="1" si="2"/>
        <v>0</v>
      </c>
      <c r="J26" s="3">
        <f t="shared" ca="1" si="3"/>
        <v>98</v>
      </c>
      <c r="K26" s="1">
        <f t="shared" ca="1" si="4"/>
        <v>96</v>
      </c>
      <c r="L26" s="1">
        <f t="shared" ca="1" si="4"/>
        <v>0</v>
      </c>
      <c r="M26" s="1">
        <f t="shared" ca="1" si="4"/>
        <v>0</v>
      </c>
      <c r="N26" s="3">
        <f t="shared" ca="1" si="5"/>
        <v>96</v>
      </c>
      <c r="O26" s="1">
        <f t="shared" ca="1" si="6"/>
        <v>98</v>
      </c>
      <c r="P26" s="1">
        <f t="shared" ca="1" si="6"/>
        <v>0</v>
      </c>
      <c r="Q26" s="1">
        <f t="shared" ca="1" si="6"/>
        <v>0</v>
      </c>
      <c r="R26" s="3">
        <f t="shared" ca="1" si="7"/>
        <v>98</v>
      </c>
      <c r="S26" s="1">
        <f t="shared" ca="1" si="8"/>
        <v>0</v>
      </c>
      <c r="T26" s="1">
        <f t="shared" ca="1" si="8"/>
        <v>0</v>
      </c>
      <c r="U26" s="1">
        <f t="shared" ca="1" si="8"/>
        <v>92</v>
      </c>
      <c r="V26" s="3">
        <f t="shared" ca="1" si="9"/>
        <v>92</v>
      </c>
      <c r="W26" s="9" t="str">
        <f t="shared" ca="1" si="10"/>
        <v>Yes</v>
      </c>
      <c r="X26" s="9">
        <f t="shared" ca="1" si="11"/>
        <v>384</v>
      </c>
    </row>
    <row r="27" spans="1:24" x14ac:dyDescent="0.2">
      <c r="A27" s="6" t="s">
        <v>1042</v>
      </c>
      <c r="B27" s="9">
        <f t="shared" ca="1" si="0"/>
        <v>0</v>
      </c>
      <c r="C27" s="2" t="str">
        <f>+VLOOKUP(A27,'Membership data'!$E:$F,2,FALSE)</f>
        <v>M</v>
      </c>
      <c r="D27" s="2" t="str">
        <f>+VLOOKUP(A27,'Membership data'!$E:$I,5,FALSE)</f>
        <v>SEN</v>
      </c>
      <c r="E27" s="2" t="str">
        <f t="shared" si="1"/>
        <v>MSEN</v>
      </c>
      <c r="F27" s="9"/>
      <c r="G27" s="1">
        <f t="shared" ca="1" si="2"/>
        <v>0</v>
      </c>
      <c r="H27" s="1">
        <f t="shared" ca="1" si="2"/>
        <v>0</v>
      </c>
      <c r="I27" s="1">
        <f t="shared" ca="1" si="2"/>
        <v>0</v>
      </c>
      <c r="J27" s="3" t="str">
        <f t="shared" ca="1" si="3"/>
        <v>Not eligible</v>
      </c>
      <c r="K27" s="1">
        <f t="shared" ca="1" si="4"/>
        <v>87</v>
      </c>
      <c r="L27" s="1">
        <f t="shared" ca="1" si="4"/>
        <v>0</v>
      </c>
      <c r="M27" s="1">
        <f t="shared" ca="1" si="4"/>
        <v>0</v>
      </c>
      <c r="N27" s="3">
        <f t="shared" ca="1" si="5"/>
        <v>87</v>
      </c>
      <c r="O27" s="1">
        <f t="shared" ca="1" si="6"/>
        <v>0</v>
      </c>
      <c r="P27" s="1">
        <f t="shared" ca="1" si="6"/>
        <v>0</v>
      </c>
      <c r="Q27" s="1">
        <f t="shared" ca="1" si="6"/>
        <v>0</v>
      </c>
      <c r="R27" s="3" t="str">
        <f t="shared" ca="1" si="7"/>
        <v>Not eligible</v>
      </c>
      <c r="S27" s="1">
        <f t="shared" ca="1" si="8"/>
        <v>62</v>
      </c>
      <c r="T27" s="1">
        <f t="shared" ca="1" si="8"/>
        <v>79</v>
      </c>
      <c r="U27" s="1">
        <f t="shared" ca="1" si="8"/>
        <v>68</v>
      </c>
      <c r="V27" s="3">
        <f t="shared" ca="1" si="9"/>
        <v>79</v>
      </c>
      <c r="W27" s="9" t="str">
        <f t="shared" ca="1" si="10"/>
        <v>No</v>
      </c>
      <c r="X27" s="9">
        <f t="shared" ca="1" si="11"/>
        <v>0</v>
      </c>
    </row>
    <row r="28" spans="1:24" x14ac:dyDescent="0.2">
      <c r="A28" s="6" t="s">
        <v>1059</v>
      </c>
      <c r="B28" s="9">
        <f t="shared" ca="1" si="0"/>
        <v>383</v>
      </c>
      <c r="C28" s="2" t="str">
        <f>+VLOOKUP(A28,'Membership data'!$E:$F,2,FALSE)</f>
        <v>F</v>
      </c>
      <c r="D28" s="2" t="str">
        <f>+VLOOKUP(A28,'Membership data'!$E:$I,5,FALSE)</f>
        <v>V50</v>
      </c>
      <c r="E28" s="2" t="str">
        <f t="shared" si="1"/>
        <v>FV50</v>
      </c>
      <c r="F28" s="9"/>
      <c r="G28" s="1">
        <f t="shared" ref="G28:I46" ca="1" si="12">+IFERROR(VLOOKUP($A28,INDIRECT("'"&amp;G$4&amp;"'!B:K"),10,FALSE),0)</f>
        <v>0</v>
      </c>
      <c r="H28" s="1">
        <f t="shared" ca="1" si="12"/>
        <v>95</v>
      </c>
      <c r="I28" s="1">
        <f t="shared" ca="1" si="12"/>
        <v>0</v>
      </c>
      <c r="J28" s="3">
        <f t="shared" ca="1" si="3"/>
        <v>95</v>
      </c>
      <c r="K28" s="1">
        <f t="shared" ref="K28:M46" ca="1" si="13">+IFERROR(VLOOKUP($A28,INDIRECT("'"&amp;K$4&amp;"'!B:K"),10,FALSE),0)</f>
        <v>95</v>
      </c>
      <c r="L28" s="1">
        <f t="shared" ca="1" si="13"/>
        <v>0</v>
      </c>
      <c r="M28" s="1">
        <f t="shared" ca="1" si="13"/>
        <v>0</v>
      </c>
      <c r="N28" s="3">
        <f t="shared" ca="1" si="5"/>
        <v>95</v>
      </c>
      <c r="O28" s="1">
        <f t="shared" ref="O28:Q46" ca="1" si="14">+IFERROR(VLOOKUP($A28,INDIRECT("'"&amp;O$4&amp;"'!B:K"),10,FALSE),0)</f>
        <v>97</v>
      </c>
      <c r="P28" s="1">
        <f t="shared" ca="1" si="14"/>
        <v>92</v>
      </c>
      <c r="Q28" s="1">
        <f t="shared" ca="1" si="14"/>
        <v>0</v>
      </c>
      <c r="R28" s="3">
        <f t="shared" ca="1" si="7"/>
        <v>97</v>
      </c>
      <c r="S28" s="1">
        <f t="shared" ref="S28:U46" ca="1" si="15">+IFERROR(VLOOKUP($A28,INDIRECT("'"&amp;S$4&amp;"'!B:K"),10,FALSE),0)</f>
        <v>0</v>
      </c>
      <c r="T28" s="1">
        <f t="shared" ca="1" si="15"/>
        <v>96</v>
      </c>
      <c r="U28" s="1">
        <f t="shared" ca="1" si="15"/>
        <v>86</v>
      </c>
      <c r="V28" s="3">
        <f t="shared" ca="1" si="9"/>
        <v>96</v>
      </c>
      <c r="W28" s="9" t="str">
        <f t="shared" ca="1" si="10"/>
        <v>Yes</v>
      </c>
      <c r="X28" s="9">
        <f t="shared" ca="1" si="11"/>
        <v>383</v>
      </c>
    </row>
    <row r="29" spans="1:24" x14ac:dyDescent="0.2">
      <c r="A29" s="6" t="s">
        <v>1069</v>
      </c>
      <c r="B29" s="9">
        <f t="shared" ca="1" si="0"/>
        <v>379</v>
      </c>
      <c r="C29" s="2" t="str">
        <f>+VLOOKUP(A29,'Membership data'!$E:$F,2,FALSE)</f>
        <v>F</v>
      </c>
      <c r="D29" s="2" t="str">
        <f>+VLOOKUP(A29,'Membership data'!$E:$I,5,FALSE)</f>
        <v>V40</v>
      </c>
      <c r="E29" s="2" t="str">
        <f t="shared" si="1"/>
        <v>FV40</v>
      </c>
      <c r="F29" s="9"/>
      <c r="G29" s="1">
        <f t="shared" ca="1" si="12"/>
        <v>88</v>
      </c>
      <c r="H29" s="1">
        <f t="shared" ca="1" si="12"/>
        <v>0</v>
      </c>
      <c r="I29" s="1">
        <f t="shared" ca="1" si="12"/>
        <v>97</v>
      </c>
      <c r="J29" s="3">
        <f t="shared" ca="1" si="3"/>
        <v>97</v>
      </c>
      <c r="K29" s="1">
        <f t="shared" ca="1" si="13"/>
        <v>94</v>
      </c>
      <c r="L29" s="1">
        <f t="shared" ca="1" si="13"/>
        <v>94</v>
      </c>
      <c r="M29" s="1">
        <f t="shared" ca="1" si="13"/>
        <v>0</v>
      </c>
      <c r="N29" s="3">
        <f t="shared" ca="1" si="5"/>
        <v>94</v>
      </c>
      <c r="O29" s="1">
        <f t="shared" ca="1" si="14"/>
        <v>86</v>
      </c>
      <c r="P29" s="1">
        <f t="shared" ca="1" si="14"/>
        <v>97</v>
      </c>
      <c r="Q29" s="1">
        <f t="shared" ca="1" si="14"/>
        <v>0</v>
      </c>
      <c r="R29" s="3">
        <f t="shared" ca="1" si="7"/>
        <v>97</v>
      </c>
      <c r="S29" s="1">
        <f t="shared" ca="1" si="15"/>
        <v>74</v>
      </c>
      <c r="T29" s="1">
        <f t="shared" ca="1" si="15"/>
        <v>91</v>
      </c>
      <c r="U29" s="1">
        <f t="shared" ca="1" si="15"/>
        <v>76</v>
      </c>
      <c r="V29" s="3">
        <f t="shared" ca="1" si="9"/>
        <v>91</v>
      </c>
      <c r="W29" s="9" t="str">
        <f t="shared" ca="1" si="10"/>
        <v>Yes</v>
      </c>
      <c r="X29" s="9">
        <f t="shared" ca="1" si="11"/>
        <v>379</v>
      </c>
    </row>
    <row r="30" spans="1:24" x14ac:dyDescent="0.2">
      <c r="A30" s="6" t="s">
        <v>1101</v>
      </c>
      <c r="B30" s="9">
        <f t="shared" ca="1" si="0"/>
        <v>0</v>
      </c>
      <c r="C30" s="2" t="str">
        <f>+VLOOKUP(A30,'Membership data'!$E:$F,2,FALSE)</f>
        <v>F</v>
      </c>
      <c r="D30" s="2" t="str">
        <f>+VLOOKUP(A30,'Membership data'!$E:$I,5,FALSE)</f>
        <v>SEN</v>
      </c>
      <c r="E30" s="2" t="str">
        <f t="shared" si="1"/>
        <v>FSEN</v>
      </c>
      <c r="F30" s="9"/>
      <c r="G30" s="1">
        <f t="shared" ca="1" si="12"/>
        <v>0</v>
      </c>
      <c r="H30" s="1">
        <f t="shared" ca="1" si="12"/>
        <v>0</v>
      </c>
      <c r="I30" s="1">
        <f t="shared" ca="1" si="12"/>
        <v>0</v>
      </c>
      <c r="J30" s="3" t="str">
        <f t="shared" ca="1" si="3"/>
        <v>Not eligible</v>
      </c>
      <c r="K30" s="1">
        <f t="shared" ca="1" si="13"/>
        <v>93</v>
      </c>
      <c r="L30" s="1">
        <f t="shared" ca="1" si="13"/>
        <v>96</v>
      </c>
      <c r="M30" s="1">
        <f t="shared" ca="1" si="13"/>
        <v>0</v>
      </c>
      <c r="N30" s="3">
        <f t="shared" ca="1" si="5"/>
        <v>96</v>
      </c>
      <c r="O30" s="1">
        <f t="shared" ca="1" si="14"/>
        <v>0</v>
      </c>
      <c r="P30" s="1">
        <f t="shared" ca="1" si="14"/>
        <v>0</v>
      </c>
      <c r="Q30" s="1">
        <f t="shared" ca="1" si="14"/>
        <v>0</v>
      </c>
      <c r="R30" s="3" t="str">
        <f t="shared" ca="1" si="7"/>
        <v>Not eligible</v>
      </c>
      <c r="S30" s="1">
        <f t="shared" ca="1" si="15"/>
        <v>0</v>
      </c>
      <c r="T30" s="1">
        <f t="shared" ca="1" si="15"/>
        <v>0</v>
      </c>
      <c r="U30" s="1">
        <f t="shared" ca="1" si="15"/>
        <v>88</v>
      </c>
      <c r="V30" s="3">
        <f t="shared" ca="1" si="9"/>
        <v>88</v>
      </c>
      <c r="W30" s="9" t="str">
        <f t="shared" ca="1" si="10"/>
        <v>No</v>
      </c>
      <c r="X30" s="9">
        <f t="shared" ca="1" si="11"/>
        <v>0</v>
      </c>
    </row>
    <row r="31" spans="1:24" x14ac:dyDescent="0.2">
      <c r="A31" s="6" t="s">
        <v>817</v>
      </c>
      <c r="B31" s="9">
        <f t="shared" ca="1" si="0"/>
        <v>0</v>
      </c>
      <c r="C31" s="2" t="str">
        <f>+VLOOKUP(A31,'Membership data'!$E:$F,2,FALSE)</f>
        <v>F</v>
      </c>
      <c r="D31" s="2" t="str">
        <f>+VLOOKUP(A31,'Membership data'!$E:$I,5,FALSE)</f>
        <v>SEN</v>
      </c>
      <c r="E31" s="2" t="str">
        <f t="shared" si="1"/>
        <v>FSEN</v>
      </c>
      <c r="F31" s="9"/>
      <c r="G31" s="1">
        <f t="shared" ca="1" si="12"/>
        <v>0</v>
      </c>
      <c r="H31" s="1">
        <f t="shared" ca="1" si="12"/>
        <v>0</v>
      </c>
      <c r="I31" s="1">
        <f t="shared" ca="1" si="12"/>
        <v>0</v>
      </c>
      <c r="J31" s="3" t="str">
        <f t="shared" ca="1" si="3"/>
        <v>Not eligible</v>
      </c>
      <c r="K31" s="1">
        <f t="shared" ca="1" si="13"/>
        <v>92</v>
      </c>
      <c r="L31" s="1">
        <f t="shared" ca="1" si="13"/>
        <v>0</v>
      </c>
      <c r="M31" s="1">
        <f t="shared" ca="1" si="13"/>
        <v>0</v>
      </c>
      <c r="N31" s="3">
        <f t="shared" ca="1" si="5"/>
        <v>92</v>
      </c>
      <c r="O31" s="1">
        <f t="shared" ca="1" si="14"/>
        <v>0</v>
      </c>
      <c r="P31" s="1">
        <f t="shared" ca="1" si="14"/>
        <v>0</v>
      </c>
      <c r="Q31" s="1">
        <f t="shared" ca="1" si="14"/>
        <v>0</v>
      </c>
      <c r="R31" s="3" t="str">
        <f t="shared" ca="1" si="7"/>
        <v>Not eligible</v>
      </c>
      <c r="S31" s="1">
        <f t="shared" ca="1" si="15"/>
        <v>93</v>
      </c>
      <c r="T31" s="1">
        <f t="shared" ca="1" si="15"/>
        <v>0</v>
      </c>
      <c r="U31" s="1">
        <f t="shared" ca="1" si="15"/>
        <v>0</v>
      </c>
      <c r="V31" s="3">
        <f t="shared" ca="1" si="9"/>
        <v>93</v>
      </c>
      <c r="W31" s="9" t="str">
        <f t="shared" ca="1" si="10"/>
        <v>No</v>
      </c>
      <c r="X31" s="9">
        <f t="shared" ca="1" si="11"/>
        <v>0</v>
      </c>
    </row>
    <row r="32" spans="1:24" x14ac:dyDescent="0.2">
      <c r="A32" s="6" t="s">
        <v>666</v>
      </c>
      <c r="B32" s="9">
        <f t="shared" ca="1" si="0"/>
        <v>0</v>
      </c>
      <c r="C32" s="2" t="str">
        <f>+VLOOKUP(A32,'Membership data'!$E:$F,2,FALSE)</f>
        <v>F</v>
      </c>
      <c r="D32" s="2" t="str">
        <f>+VLOOKUP(A32,'Membership data'!$E:$I,5,FALSE)</f>
        <v>V50</v>
      </c>
      <c r="E32" s="2" t="str">
        <f t="shared" si="1"/>
        <v>FV50</v>
      </c>
      <c r="F32" s="9"/>
      <c r="G32" s="1">
        <f t="shared" ca="1" si="12"/>
        <v>0</v>
      </c>
      <c r="H32" s="1">
        <f t="shared" ca="1" si="12"/>
        <v>0</v>
      </c>
      <c r="I32" s="1">
        <f t="shared" ca="1" si="12"/>
        <v>0</v>
      </c>
      <c r="J32" s="3" t="str">
        <f t="shared" ca="1" si="3"/>
        <v>Not eligible</v>
      </c>
      <c r="K32" s="1">
        <f t="shared" ca="1" si="13"/>
        <v>91</v>
      </c>
      <c r="L32" s="1">
        <f t="shared" ca="1" si="13"/>
        <v>0</v>
      </c>
      <c r="M32" s="1">
        <f t="shared" ca="1" si="13"/>
        <v>0</v>
      </c>
      <c r="N32" s="3">
        <f t="shared" ca="1" si="5"/>
        <v>91</v>
      </c>
      <c r="O32" s="1">
        <f t="shared" ca="1" si="14"/>
        <v>94</v>
      </c>
      <c r="P32" s="1">
        <f t="shared" ca="1" si="14"/>
        <v>0</v>
      </c>
      <c r="Q32" s="1">
        <f t="shared" ca="1" si="14"/>
        <v>0</v>
      </c>
      <c r="R32" s="3">
        <f t="shared" ca="1" si="7"/>
        <v>94</v>
      </c>
      <c r="S32" s="1">
        <f t="shared" ca="1" si="15"/>
        <v>88</v>
      </c>
      <c r="T32" s="1">
        <f t="shared" ca="1" si="15"/>
        <v>0</v>
      </c>
      <c r="U32" s="1">
        <f t="shared" ca="1" si="15"/>
        <v>0</v>
      </c>
      <c r="V32" s="3">
        <f t="shared" ca="1" si="9"/>
        <v>88</v>
      </c>
      <c r="W32" s="9" t="str">
        <f t="shared" ca="1" si="10"/>
        <v>No</v>
      </c>
      <c r="X32" s="9">
        <f t="shared" ca="1" si="11"/>
        <v>0</v>
      </c>
    </row>
    <row r="33" spans="1:24" x14ac:dyDescent="0.2">
      <c r="A33" s="6" t="s">
        <v>52</v>
      </c>
      <c r="B33" s="9">
        <f t="shared" ca="1" si="0"/>
        <v>345</v>
      </c>
      <c r="C33" s="2" t="str">
        <f>+VLOOKUP(A33,'Membership data'!$E:$F,2,FALSE)</f>
        <v>M</v>
      </c>
      <c r="D33" s="2" t="str">
        <f>+VLOOKUP(A33,'Membership data'!$E:$I,5,FALSE)</f>
        <v>V40</v>
      </c>
      <c r="E33" s="2" t="str">
        <f t="shared" si="1"/>
        <v>MV40</v>
      </c>
      <c r="F33" s="9"/>
      <c r="G33" s="1">
        <f t="shared" ca="1" si="12"/>
        <v>85</v>
      </c>
      <c r="H33" s="1">
        <f t="shared" ca="1" si="12"/>
        <v>0</v>
      </c>
      <c r="I33" s="1">
        <f t="shared" ca="1" si="12"/>
        <v>99</v>
      </c>
      <c r="J33" s="3">
        <f t="shared" ca="1" si="3"/>
        <v>99</v>
      </c>
      <c r="K33" s="1">
        <f t="shared" ca="1" si="13"/>
        <v>86</v>
      </c>
      <c r="L33" s="1">
        <f t="shared" ca="1" si="13"/>
        <v>77</v>
      </c>
      <c r="M33" s="1">
        <f t="shared" ca="1" si="13"/>
        <v>0</v>
      </c>
      <c r="N33" s="3">
        <f t="shared" ca="1" si="5"/>
        <v>86</v>
      </c>
      <c r="O33" s="1">
        <f t="shared" ca="1" si="14"/>
        <v>62</v>
      </c>
      <c r="P33" s="1">
        <f t="shared" ca="1" si="14"/>
        <v>82</v>
      </c>
      <c r="Q33" s="1">
        <f t="shared" ca="1" si="14"/>
        <v>0</v>
      </c>
      <c r="R33" s="3">
        <f t="shared" ca="1" si="7"/>
        <v>82</v>
      </c>
      <c r="S33" s="1">
        <f t="shared" ca="1" si="15"/>
        <v>50</v>
      </c>
      <c r="T33" s="1">
        <f t="shared" ca="1" si="15"/>
        <v>78</v>
      </c>
      <c r="U33" s="1">
        <f t="shared" ca="1" si="15"/>
        <v>65</v>
      </c>
      <c r="V33" s="3">
        <f t="shared" ca="1" si="9"/>
        <v>78</v>
      </c>
      <c r="W33" s="9" t="str">
        <f t="shared" ca="1" si="10"/>
        <v>Yes</v>
      </c>
      <c r="X33" s="9">
        <f t="shared" ca="1" si="11"/>
        <v>345</v>
      </c>
    </row>
    <row r="34" spans="1:24" x14ac:dyDescent="0.2">
      <c r="A34" s="6" t="s">
        <v>1102</v>
      </c>
      <c r="B34" s="9">
        <f t="shared" ca="1" si="0"/>
        <v>0</v>
      </c>
      <c r="C34" s="2" t="str">
        <f>+VLOOKUP(A34,'Membership data'!$E:$F,2,FALSE)</f>
        <v>F</v>
      </c>
      <c r="D34" s="2" t="str">
        <f>+VLOOKUP(A34,'Membership data'!$E:$I,5,FALSE)</f>
        <v>SEN</v>
      </c>
      <c r="E34" s="2" t="str">
        <f t="shared" si="1"/>
        <v>FSEN</v>
      </c>
      <c r="F34" s="9"/>
      <c r="G34" s="1">
        <f t="shared" ca="1" si="12"/>
        <v>0</v>
      </c>
      <c r="H34" s="1">
        <f t="shared" ca="1" si="12"/>
        <v>0</v>
      </c>
      <c r="I34" s="1">
        <f t="shared" ca="1" si="12"/>
        <v>0</v>
      </c>
      <c r="J34" s="3" t="str">
        <f t="shared" ca="1" si="3"/>
        <v>Not eligible</v>
      </c>
      <c r="K34" s="1">
        <f t="shared" ca="1" si="13"/>
        <v>90</v>
      </c>
      <c r="L34" s="1">
        <f t="shared" ca="1" si="13"/>
        <v>0</v>
      </c>
      <c r="M34" s="1">
        <f t="shared" ca="1" si="13"/>
        <v>0</v>
      </c>
      <c r="N34" s="3">
        <f t="shared" ca="1" si="5"/>
        <v>90</v>
      </c>
      <c r="O34" s="1">
        <f t="shared" ca="1" si="14"/>
        <v>87</v>
      </c>
      <c r="P34" s="1">
        <f t="shared" ca="1" si="14"/>
        <v>0</v>
      </c>
      <c r="Q34" s="1">
        <f t="shared" ca="1" si="14"/>
        <v>0</v>
      </c>
      <c r="R34" s="3">
        <f t="shared" ca="1" si="7"/>
        <v>87</v>
      </c>
      <c r="S34" s="1">
        <f t="shared" ca="1" si="15"/>
        <v>0</v>
      </c>
      <c r="T34" s="1">
        <f t="shared" ca="1" si="15"/>
        <v>0</v>
      </c>
      <c r="U34" s="1">
        <f t="shared" ca="1" si="15"/>
        <v>0</v>
      </c>
      <c r="V34" s="3" t="str">
        <f t="shared" ca="1" si="9"/>
        <v>Not eligible</v>
      </c>
      <c r="W34" s="9" t="str">
        <f t="shared" ca="1" si="10"/>
        <v>No</v>
      </c>
      <c r="X34" s="9">
        <f t="shared" ca="1" si="11"/>
        <v>0</v>
      </c>
    </row>
    <row r="35" spans="1:24" x14ac:dyDescent="0.2">
      <c r="A35" s="6" t="s">
        <v>900</v>
      </c>
      <c r="B35" s="9">
        <f t="shared" ca="1" si="0"/>
        <v>0</v>
      </c>
      <c r="C35" s="2" t="str">
        <f>+VLOOKUP(A35,'Membership data'!$E:$F,2,FALSE)</f>
        <v>F</v>
      </c>
      <c r="D35" s="2" t="str">
        <f>+VLOOKUP(A35,'Membership data'!$E:$I,5,FALSE)</f>
        <v>V40</v>
      </c>
      <c r="E35" s="2" t="str">
        <f t="shared" si="1"/>
        <v>FV40</v>
      </c>
      <c r="F35" s="9"/>
      <c r="G35" s="1">
        <f t="shared" ca="1" si="12"/>
        <v>0</v>
      </c>
      <c r="H35" s="1">
        <f t="shared" ca="1" si="12"/>
        <v>0</v>
      </c>
      <c r="I35" s="1">
        <f t="shared" ca="1" si="12"/>
        <v>0</v>
      </c>
      <c r="J35" s="3" t="str">
        <f t="shared" ca="1" si="3"/>
        <v>Not eligible</v>
      </c>
      <c r="K35" s="1">
        <f t="shared" ca="1" si="13"/>
        <v>89</v>
      </c>
      <c r="L35" s="1">
        <f t="shared" ca="1" si="13"/>
        <v>0</v>
      </c>
      <c r="M35" s="1">
        <f t="shared" ca="1" si="13"/>
        <v>0</v>
      </c>
      <c r="N35" s="3">
        <f t="shared" ca="1" si="5"/>
        <v>89</v>
      </c>
      <c r="O35" s="1">
        <f t="shared" ca="1" si="14"/>
        <v>91</v>
      </c>
      <c r="P35" s="1">
        <f t="shared" ca="1" si="14"/>
        <v>0</v>
      </c>
      <c r="Q35" s="1">
        <f t="shared" ca="1" si="14"/>
        <v>0</v>
      </c>
      <c r="R35" s="3">
        <f t="shared" ca="1" si="7"/>
        <v>91</v>
      </c>
      <c r="S35" s="1">
        <f t="shared" ca="1" si="15"/>
        <v>82</v>
      </c>
      <c r="T35" s="1">
        <f t="shared" ca="1" si="15"/>
        <v>0</v>
      </c>
      <c r="U35" s="1">
        <f t="shared" ca="1" si="15"/>
        <v>0</v>
      </c>
      <c r="V35" s="3">
        <f t="shared" ca="1" si="9"/>
        <v>82</v>
      </c>
      <c r="W35" s="9" t="str">
        <f t="shared" ca="1" si="10"/>
        <v>No</v>
      </c>
      <c r="X35" s="9">
        <f t="shared" ca="1" si="11"/>
        <v>0</v>
      </c>
    </row>
    <row r="36" spans="1:24" x14ac:dyDescent="0.2">
      <c r="A36" s="6" t="s">
        <v>822</v>
      </c>
      <c r="B36" s="9">
        <f t="shared" ca="1" si="0"/>
        <v>0</v>
      </c>
      <c r="C36" s="2" t="str">
        <f>+VLOOKUP(A36,'Membership data'!$E:$F,2,FALSE)</f>
        <v>F</v>
      </c>
      <c r="D36" s="2" t="str">
        <f>+VLOOKUP(A36,'Membership data'!$E:$I,5,FALSE)</f>
        <v>V50</v>
      </c>
      <c r="E36" s="2" t="str">
        <f t="shared" si="1"/>
        <v>FV50</v>
      </c>
      <c r="F36" s="9"/>
      <c r="G36" s="1">
        <f t="shared" ca="1" si="12"/>
        <v>0</v>
      </c>
      <c r="H36" s="1">
        <f t="shared" ca="1" si="12"/>
        <v>0</v>
      </c>
      <c r="I36" s="1">
        <f t="shared" ca="1" si="12"/>
        <v>0</v>
      </c>
      <c r="J36" s="3" t="str">
        <f t="shared" ca="1" si="3"/>
        <v>Not eligible</v>
      </c>
      <c r="K36" s="1">
        <f t="shared" ca="1" si="13"/>
        <v>88</v>
      </c>
      <c r="L36" s="1">
        <f t="shared" ca="1" si="13"/>
        <v>0</v>
      </c>
      <c r="M36" s="1">
        <f t="shared" ca="1" si="13"/>
        <v>0</v>
      </c>
      <c r="N36" s="3">
        <f t="shared" ca="1" si="5"/>
        <v>88</v>
      </c>
      <c r="O36" s="1">
        <f t="shared" ca="1" si="14"/>
        <v>0</v>
      </c>
      <c r="P36" s="1">
        <f t="shared" ca="1" si="14"/>
        <v>0</v>
      </c>
      <c r="Q36" s="1">
        <f t="shared" ca="1" si="14"/>
        <v>0</v>
      </c>
      <c r="R36" s="3" t="str">
        <f t="shared" ca="1" si="7"/>
        <v>Not eligible</v>
      </c>
      <c r="S36" s="1">
        <f t="shared" ca="1" si="15"/>
        <v>85</v>
      </c>
      <c r="T36" s="1">
        <f t="shared" ca="1" si="15"/>
        <v>0</v>
      </c>
      <c r="U36" s="1">
        <f t="shared" ca="1" si="15"/>
        <v>0</v>
      </c>
      <c r="V36" s="3">
        <f t="shared" ca="1" si="9"/>
        <v>85</v>
      </c>
      <c r="W36" s="9" t="str">
        <f t="shared" ca="1" si="10"/>
        <v>No</v>
      </c>
      <c r="X36" s="9">
        <f t="shared" ca="1" si="11"/>
        <v>0</v>
      </c>
    </row>
    <row r="37" spans="1:24" x14ac:dyDescent="0.2">
      <c r="A37" s="6" t="s">
        <v>1047</v>
      </c>
      <c r="B37" s="9">
        <f t="shared" ca="1" si="0"/>
        <v>0</v>
      </c>
      <c r="C37" s="2" t="str">
        <f>+VLOOKUP(A37,'Membership data'!$E:$F,2,FALSE)</f>
        <v>M</v>
      </c>
      <c r="D37" s="2" t="str">
        <f>+VLOOKUP(A37,'Membership data'!$E:$I,5,FALSE)</f>
        <v>SEN</v>
      </c>
      <c r="E37" s="2" t="str">
        <f t="shared" si="1"/>
        <v>MSEN</v>
      </c>
      <c r="F37" s="9"/>
      <c r="G37" s="1">
        <f t="shared" ca="1" si="12"/>
        <v>0</v>
      </c>
      <c r="H37" s="1">
        <f t="shared" ca="1" si="12"/>
        <v>0</v>
      </c>
      <c r="I37" s="1">
        <f t="shared" ca="1" si="12"/>
        <v>0</v>
      </c>
      <c r="J37" s="3" t="str">
        <f t="shared" ca="1" si="3"/>
        <v>Not eligible</v>
      </c>
      <c r="K37" s="1">
        <f t="shared" ca="1" si="13"/>
        <v>85</v>
      </c>
      <c r="L37" s="1">
        <f t="shared" ca="1" si="13"/>
        <v>0</v>
      </c>
      <c r="M37" s="1">
        <f t="shared" ca="1" si="13"/>
        <v>0</v>
      </c>
      <c r="N37" s="3">
        <f t="shared" ca="1" si="5"/>
        <v>85</v>
      </c>
      <c r="O37" s="1">
        <f t="shared" ca="1" si="14"/>
        <v>0</v>
      </c>
      <c r="P37" s="1">
        <f t="shared" ca="1" si="14"/>
        <v>0</v>
      </c>
      <c r="Q37" s="1">
        <f t="shared" ca="1" si="14"/>
        <v>0</v>
      </c>
      <c r="R37" s="3" t="str">
        <f t="shared" ca="1" si="7"/>
        <v>Not eligible</v>
      </c>
      <c r="S37" s="1">
        <f t="shared" ca="1" si="15"/>
        <v>0</v>
      </c>
      <c r="T37" s="1">
        <f t="shared" ca="1" si="15"/>
        <v>0</v>
      </c>
      <c r="U37" s="1">
        <f t="shared" ca="1" si="15"/>
        <v>0</v>
      </c>
      <c r="V37" s="3" t="str">
        <f t="shared" ca="1" si="9"/>
        <v>Not eligible</v>
      </c>
      <c r="W37" s="9" t="str">
        <f t="shared" ca="1" si="10"/>
        <v>No</v>
      </c>
      <c r="X37" s="9">
        <f t="shared" ca="1" si="11"/>
        <v>0</v>
      </c>
    </row>
    <row r="38" spans="1:24" x14ac:dyDescent="0.2">
      <c r="A38" s="6" t="s">
        <v>940</v>
      </c>
      <c r="B38" s="9">
        <f t="shared" ca="1" si="0"/>
        <v>368</v>
      </c>
      <c r="C38" s="2" t="str">
        <f>+VLOOKUP(A38,'Membership data'!$E:$F,2,FALSE)</f>
        <v>F</v>
      </c>
      <c r="D38" s="2" t="str">
        <f>+VLOOKUP(A38,'Membership data'!$E:$I,5,FALSE)</f>
        <v>SEN</v>
      </c>
      <c r="E38" s="2" t="str">
        <f t="shared" si="1"/>
        <v>FSEN</v>
      </c>
      <c r="F38" s="9"/>
      <c r="G38" s="1">
        <f t="shared" ca="1" si="12"/>
        <v>90</v>
      </c>
      <c r="H38" s="1">
        <f t="shared" ca="1" si="12"/>
        <v>92</v>
      </c>
      <c r="I38" s="1">
        <f t="shared" ca="1" si="12"/>
        <v>96</v>
      </c>
      <c r="J38" s="3">
        <f t="shared" ca="1" si="3"/>
        <v>96</v>
      </c>
      <c r="K38" s="1">
        <f t="shared" ca="1" si="13"/>
        <v>87</v>
      </c>
      <c r="L38" s="1">
        <f t="shared" ca="1" si="13"/>
        <v>90</v>
      </c>
      <c r="M38" s="1">
        <f t="shared" ca="1" si="13"/>
        <v>0</v>
      </c>
      <c r="N38" s="3">
        <f t="shared" ca="1" si="5"/>
        <v>90</v>
      </c>
      <c r="O38" s="1">
        <f t="shared" ca="1" si="14"/>
        <v>84</v>
      </c>
      <c r="P38" s="1">
        <f t="shared" ca="1" si="14"/>
        <v>92</v>
      </c>
      <c r="Q38" s="1">
        <f t="shared" ca="1" si="14"/>
        <v>0</v>
      </c>
      <c r="R38" s="3">
        <f t="shared" ca="1" si="7"/>
        <v>92</v>
      </c>
      <c r="S38" s="1">
        <f t="shared" ca="1" si="15"/>
        <v>86</v>
      </c>
      <c r="T38" s="1">
        <f t="shared" ca="1" si="15"/>
        <v>90</v>
      </c>
      <c r="U38" s="1">
        <f t="shared" ca="1" si="15"/>
        <v>0</v>
      </c>
      <c r="V38" s="3">
        <f t="shared" ca="1" si="9"/>
        <v>90</v>
      </c>
      <c r="W38" s="9" t="str">
        <f t="shared" ca="1" si="10"/>
        <v>Yes</v>
      </c>
      <c r="X38" s="9">
        <f t="shared" ca="1" si="11"/>
        <v>368</v>
      </c>
    </row>
    <row r="39" spans="1:24" x14ac:dyDescent="0.2">
      <c r="A39" s="6" t="s">
        <v>1048</v>
      </c>
      <c r="B39" s="9">
        <f t="shared" ca="1" si="0"/>
        <v>0</v>
      </c>
      <c r="C39" s="2" t="str">
        <f>+VLOOKUP(A39,'Membership data'!$E:$F,2,FALSE)</f>
        <v>F</v>
      </c>
      <c r="D39" s="2" t="str">
        <f>+VLOOKUP(A39,'Membership data'!$E:$I,5,FALSE)</f>
        <v>SEN</v>
      </c>
      <c r="E39" s="2" t="str">
        <f t="shared" si="1"/>
        <v>FSEN</v>
      </c>
      <c r="F39" s="9"/>
      <c r="G39" s="1">
        <f t="shared" ca="1" si="12"/>
        <v>0</v>
      </c>
      <c r="H39" s="1">
        <f t="shared" ca="1" si="12"/>
        <v>90</v>
      </c>
      <c r="I39" s="1">
        <f t="shared" ca="1" si="12"/>
        <v>0</v>
      </c>
      <c r="J39" s="3">
        <f t="shared" ca="1" si="3"/>
        <v>90</v>
      </c>
      <c r="K39" s="1">
        <f t="shared" ca="1" si="13"/>
        <v>86</v>
      </c>
      <c r="L39" s="1">
        <f t="shared" ca="1" si="13"/>
        <v>0</v>
      </c>
      <c r="M39" s="1">
        <f t="shared" ca="1" si="13"/>
        <v>0</v>
      </c>
      <c r="N39" s="3">
        <f t="shared" ca="1" si="5"/>
        <v>86</v>
      </c>
      <c r="O39" s="1">
        <f t="shared" ca="1" si="14"/>
        <v>0</v>
      </c>
      <c r="P39" s="1">
        <f t="shared" ca="1" si="14"/>
        <v>0</v>
      </c>
      <c r="Q39" s="1">
        <f t="shared" ca="1" si="14"/>
        <v>0</v>
      </c>
      <c r="R39" s="3" t="str">
        <f t="shared" ca="1" si="7"/>
        <v>Not eligible</v>
      </c>
      <c r="S39" s="1">
        <f t="shared" ca="1" si="15"/>
        <v>0</v>
      </c>
      <c r="T39" s="1">
        <f t="shared" ca="1" si="15"/>
        <v>0</v>
      </c>
      <c r="U39" s="1">
        <f t="shared" ca="1" si="15"/>
        <v>0</v>
      </c>
      <c r="V39" s="3" t="str">
        <f t="shared" ca="1" si="9"/>
        <v>Not eligible</v>
      </c>
      <c r="W39" s="9" t="str">
        <f t="shared" ca="1" si="10"/>
        <v>No</v>
      </c>
      <c r="X39" s="9">
        <f t="shared" ca="1" si="11"/>
        <v>0</v>
      </c>
    </row>
    <row r="40" spans="1:24" x14ac:dyDescent="0.2">
      <c r="A40" s="6" t="s">
        <v>927</v>
      </c>
      <c r="B40" s="9">
        <f t="shared" ca="1" si="0"/>
        <v>0</v>
      </c>
      <c r="C40" s="2" t="str">
        <f>+VLOOKUP(A40,'Membership data'!$E:$F,2,FALSE)</f>
        <v>F</v>
      </c>
      <c r="D40" s="2" t="str">
        <f>+VLOOKUP(A40,'Membership data'!$E:$I,5,FALSE)</f>
        <v>SEN</v>
      </c>
      <c r="E40" s="2" t="str">
        <f t="shared" si="1"/>
        <v>FSEN</v>
      </c>
      <c r="F40" s="9"/>
      <c r="G40" s="1">
        <f t="shared" ca="1" si="12"/>
        <v>0</v>
      </c>
      <c r="H40" s="1">
        <f t="shared" ca="1" si="12"/>
        <v>0</v>
      </c>
      <c r="I40" s="1">
        <f t="shared" ca="1" si="12"/>
        <v>98</v>
      </c>
      <c r="J40" s="3">
        <f t="shared" ca="1" si="3"/>
        <v>98</v>
      </c>
      <c r="K40" s="1">
        <f t="shared" ca="1" si="13"/>
        <v>85</v>
      </c>
      <c r="L40" s="1">
        <f t="shared" ca="1" si="13"/>
        <v>0</v>
      </c>
      <c r="M40" s="1">
        <f t="shared" ca="1" si="13"/>
        <v>0</v>
      </c>
      <c r="N40" s="3">
        <f t="shared" ca="1" si="5"/>
        <v>85</v>
      </c>
      <c r="O40" s="1">
        <f t="shared" ca="1" si="14"/>
        <v>0</v>
      </c>
      <c r="P40" s="1">
        <f t="shared" ca="1" si="14"/>
        <v>0</v>
      </c>
      <c r="Q40" s="1">
        <f t="shared" ca="1" si="14"/>
        <v>0</v>
      </c>
      <c r="R40" s="3" t="str">
        <f t="shared" ca="1" si="7"/>
        <v>Not eligible</v>
      </c>
      <c r="S40" s="1">
        <f t="shared" ca="1" si="15"/>
        <v>0</v>
      </c>
      <c r="T40" s="1">
        <f t="shared" ca="1" si="15"/>
        <v>0</v>
      </c>
      <c r="U40" s="1">
        <f t="shared" ca="1" si="15"/>
        <v>0</v>
      </c>
      <c r="V40" s="3" t="str">
        <f t="shared" ca="1" si="9"/>
        <v>Not eligible</v>
      </c>
      <c r="W40" s="9" t="str">
        <f t="shared" ca="1" si="10"/>
        <v>No</v>
      </c>
      <c r="X40" s="9">
        <f t="shared" ca="1" si="11"/>
        <v>0</v>
      </c>
    </row>
    <row r="41" spans="1:24" x14ac:dyDescent="0.2">
      <c r="A41" s="6" t="s">
        <v>47</v>
      </c>
      <c r="B41" s="9">
        <f t="shared" ca="1" si="0"/>
        <v>0</v>
      </c>
      <c r="C41" s="2" t="str">
        <f>+VLOOKUP(A41,'Membership data'!$E:$F,2,FALSE)</f>
        <v>M</v>
      </c>
      <c r="D41" s="2" t="str">
        <f>+VLOOKUP(A41,'Membership data'!$E:$I,5,FALSE)</f>
        <v>V60+</v>
      </c>
      <c r="E41" s="2" t="str">
        <f t="shared" si="1"/>
        <v>MV60+</v>
      </c>
      <c r="F41" s="9"/>
      <c r="G41" s="1">
        <f t="shared" ca="1" si="12"/>
        <v>0</v>
      </c>
      <c r="H41" s="1">
        <f t="shared" ca="1" si="12"/>
        <v>0</v>
      </c>
      <c r="I41" s="1">
        <f t="shared" ca="1" si="12"/>
        <v>0</v>
      </c>
      <c r="J41" s="3" t="str">
        <f t="shared" ca="1" si="3"/>
        <v>Not eligible</v>
      </c>
      <c r="K41" s="1">
        <f t="shared" ca="1" si="13"/>
        <v>84</v>
      </c>
      <c r="L41" s="1">
        <f t="shared" ca="1" si="13"/>
        <v>0</v>
      </c>
      <c r="M41" s="1">
        <f t="shared" ca="1" si="13"/>
        <v>0</v>
      </c>
      <c r="N41" s="3">
        <f t="shared" ca="1" si="5"/>
        <v>84</v>
      </c>
      <c r="O41" s="1">
        <f t="shared" ca="1" si="14"/>
        <v>70</v>
      </c>
      <c r="P41" s="1">
        <f t="shared" ca="1" si="14"/>
        <v>0</v>
      </c>
      <c r="Q41" s="1">
        <f t="shared" ca="1" si="14"/>
        <v>0</v>
      </c>
      <c r="R41" s="3">
        <f t="shared" ca="1" si="7"/>
        <v>70</v>
      </c>
      <c r="S41" s="1">
        <f t="shared" ca="1" si="15"/>
        <v>54</v>
      </c>
      <c r="T41" s="1">
        <f t="shared" ca="1" si="15"/>
        <v>0</v>
      </c>
      <c r="U41" s="1">
        <f t="shared" ca="1" si="15"/>
        <v>0</v>
      </c>
      <c r="V41" s="3">
        <f t="shared" ca="1" si="9"/>
        <v>54</v>
      </c>
      <c r="W41" s="9" t="str">
        <f t="shared" ca="1" si="10"/>
        <v>No</v>
      </c>
      <c r="X41" s="9">
        <f t="shared" ca="1" si="11"/>
        <v>0</v>
      </c>
    </row>
    <row r="42" spans="1:24" x14ac:dyDescent="0.2">
      <c r="A42" s="6" t="s">
        <v>639</v>
      </c>
      <c r="B42" s="9">
        <f t="shared" ca="1" si="0"/>
        <v>0</v>
      </c>
      <c r="C42" s="2" t="str">
        <f>+VLOOKUP(A42,'Membership data'!$E:$F,2,FALSE)</f>
        <v>M</v>
      </c>
      <c r="D42" s="2" t="str">
        <f>+VLOOKUP(A42,'Membership data'!$E:$I,5,FALSE)</f>
        <v>V60+</v>
      </c>
      <c r="E42" s="2" t="str">
        <f t="shared" si="1"/>
        <v>MV60+</v>
      </c>
      <c r="F42" s="9"/>
      <c r="G42" s="1">
        <f t="shared" ca="1" si="12"/>
        <v>0</v>
      </c>
      <c r="H42" s="1">
        <f t="shared" ca="1" si="12"/>
        <v>0</v>
      </c>
      <c r="I42" s="1">
        <f t="shared" ca="1" si="12"/>
        <v>97</v>
      </c>
      <c r="J42" s="3">
        <f t="shared" ca="1" si="3"/>
        <v>97</v>
      </c>
      <c r="K42" s="1">
        <f t="shared" ca="1" si="13"/>
        <v>83</v>
      </c>
      <c r="L42" s="1">
        <f t="shared" ca="1" si="13"/>
        <v>0</v>
      </c>
      <c r="M42" s="1">
        <f t="shared" ca="1" si="13"/>
        <v>0</v>
      </c>
      <c r="N42" s="3">
        <f t="shared" ca="1" si="5"/>
        <v>83</v>
      </c>
      <c r="O42" s="1">
        <f t="shared" ca="1" si="14"/>
        <v>0</v>
      </c>
      <c r="P42" s="1">
        <f t="shared" ca="1" si="14"/>
        <v>0</v>
      </c>
      <c r="Q42" s="1">
        <f t="shared" ca="1" si="14"/>
        <v>0</v>
      </c>
      <c r="R42" s="3" t="str">
        <f t="shared" ca="1" si="7"/>
        <v>Not eligible</v>
      </c>
      <c r="S42" s="1">
        <f t="shared" ca="1" si="15"/>
        <v>0</v>
      </c>
      <c r="T42" s="1">
        <f t="shared" ca="1" si="15"/>
        <v>77</v>
      </c>
      <c r="U42" s="1">
        <f t="shared" ca="1" si="15"/>
        <v>64</v>
      </c>
      <c r="V42" s="3">
        <f t="shared" ca="1" si="9"/>
        <v>77</v>
      </c>
      <c r="W42" s="9" t="str">
        <f t="shared" ca="1" si="10"/>
        <v>No</v>
      </c>
      <c r="X42" s="9">
        <f t="shared" ca="1" si="11"/>
        <v>0</v>
      </c>
    </row>
    <row r="43" spans="1:24" x14ac:dyDescent="0.2">
      <c r="A43" s="6" t="s">
        <v>941</v>
      </c>
      <c r="B43" s="9">
        <f t="shared" ca="1" si="0"/>
        <v>0</v>
      </c>
      <c r="C43" s="2" t="str">
        <f>+VLOOKUP(A43,'Membership data'!$E:$F,2,FALSE)</f>
        <v>F</v>
      </c>
      <c r="D43" s="2" t="str">
        <f>+VLOOKUP(A43,'Membership data'!$E:$I,5,FALSE)</f>
        <v>V40</v>
      </c>
      <c r="E43" s="2" t="str">
        <f t="shared" si="1"/>
        <v>FV40</v>
      </c>
      <c r="F43" s="9"/>
      <c r="G43" s="1">
        <f t="shared" ca="1" si="12"/>
        <v>0</v>
      </c>
      <c r="H43" s="1">
        <f t="shared" ca="1" si="12"/>
        <v>0</v>
      </c>
      <c r="I43" s="1">
        <f t="shared" ca="1" si="12"/>
        <v>0</v>
      </c>
      <c r="J43" s="3" t="str">
        <f t="shared" ca="1" si="3"/>
        <v>Not eligible</v>
      </c>
      <c r="K43" s="1">
        <f t="shared" ca="1" si="13"/>
        <v>84</v>
      </c>
      <c r="L43" s="1">
        <f t="shared" ca="1" si="13"/>
        <v>0</v>
      </c>
      <c r="M43" s="1">
        <f t="shared" ca="1" si="13"/>
        <v>0</v>
      </c>
      <c r="N43" s="3">
        <f t="shared" ca="1" si="5"/>
        <v>84</v>
      </c>
      <c r="O43" s="1">
        <f t="shared" ca="1" si="14"/>
        <v>0</v>
      </c>
      <c r="P43" s="1">
        <f t="shared" ca="1" si="14"/>
        <v>0</v>
      </c>
      <c r="Q43" s="1">
        <f t="shared" ca="1" si="14"/>
        <v>0</v>
      </c>
      <c r="R43" s="3" t="str">
        <f t="shared" ca="1" si="7"/>
        <v>Not eligible</v>
      </c>
      <c r="S43" s="1">
        <f t="shared" ca="1" si="15"/>
        <v>0</v>
      </c>
      <c r="T43" s="1">
        <f t="shared" ca="1" si="15"/>
        <v>0</v>
      </c>
      <c r="U43" s="1">
        <f t="shared" ca="1" si="15"/>
        <v>0</v>
      </c>
      <c r="V43" s="3" t="str">
        <f t="shared" ca="1" si="9"/>
        <v>Not eligible</v>
      </c>
      <c r="W43" s="9" t="str">
        <f t="shared" ca="1" si="10"/>
        <v>No</v>
      </c>
      <c r="X43" s="9">
        <f t="shared" ca="1" si="11"/>
        <v>0</v>
      </c>
    </row>
    <row r="44" spans="1:24" x14ac:dyDescent="0.2">
      <c r="A44" s="6" t="s">
        <v>640</v>
      </c>
      <c r="B44" s="9">
        <f t="shared" ca="1" si="0"/>
        <v>305</v>
      </c>
      <c r="C44" s="2" t="str">
        <f>+VLOOKUP(A44,'Membership data'!$E:$F,2,FALSE)</f>
        <v>M</v>
      </c>
      <c r="D44" s="2" t="str">
        <f>+VLOOKUP(A44,'Membership data'!$E:$I,5,FALSE)</f>
        <v>V40</v>
      </c>
      <c r="E44" s="2" t="str">
        <f t="shared" si="1"/>
        <v>MV40</v>
      </c>
      <c r="F44" s="9"/>
      <c r="G44" s="1">
        <f t="shared" ca="1" si="12"/>
        <v>0</v>
      </c>
      <c r="H44" s="1">
        <f t="shared" ca="1" si="12"/>
        <v>89</v>
      </c>
      <c r="I44" s="1">
        <f t="shared" ca="1" si="12"/>
        <v>0</v>
      </c>
      <c r="J44" s="3">
        <f t="shared" ca="1" si="3"/>
        <v>89</v>
      </c>
      <c r="K44" s="1">
        <f t="shared" ca="1" si="13"/>
        <v>82</v>
      </c>
      <c r="L44" s="1">
        <f t="shared" ca="1" si="13"/>
        <v>0</v>
      </c>
      <c r="M44" s="1">
        <f t="shared" ca="1" si="13"/>
        <v>0</v>
      </c>
      <c r="N44" s="3">
        <f t="shared" ca="1" si="5"/>
        <v>82</v>
      </c>
      <c r="O44" s="1">
        <f t="shared" ca="1" si="14"/>
        <v>59</v>
      </c>
      <c r="P44" s="1">
        <f t="shared" ca="1" si="14"/>
        <v>0</v>
      </c>
      <c r="Q44" s="1">
        <f t="shared" ca="1" si="14"/>
        <v>0</v>
      </c>
      <c r="R44" s="3">
        <f t="shared" ca="1" si="7"/>
        <v>59</v>
      </c>
      <c r="S44" s="1">
        <f t="shared" ca="1" si="15"/>
        <v>47</v>
      </c>
      <c r="T44" s="1">
        <f t="shared" ca="1" si="15"/>
        <v>75</v>
      </c>
      <c r="U44" s="1">
        <f t="shared" ca="1" si="15"/>
        <v>61</v>
      </c>
      <c r="V44" s="3">
        <f t="shared" ca="1" si="9"/>
        <v>75</v>
      </c>
      <c r="W44" s="9" t="str">
        <f t="shared" ca="1" si="10"/>
        <v>Yes</v>
      </c>
      <c r="X44" s="9">
        <f t="shared" ca="1" si="11"/>
        <v>305</v>
      </c>
    </row>
    <row r="45" spans="1:24" x14ac:dyDescent="0.2">
      <c r="A45" s="6" t="s">
        <v>54</v>
      </c>
      <c r="B45" s="9">
        <f t="shared" ca="1" si="0"/>
        <v>0</v>
      </c>
      <c r="C45" s="2" t="str">
        <f>+VLOOKUP(A45,'Membership data'!$E:$F,2,FALSE)</f>
        <v>M</v>
      </c>
      <c r="D45" s="2" t="str">
        <f>+VLOOKUP(A45,'Membership data'!$E:$I,5,FALSE)</f>
        <v>V60+</v>
      </c>
      <c r="E45" s="2" t="str">
        <f t="shared" si="1"/>
        <v>MV60+</v>
      </c>
      <c r="F45" s="9"/>
      <c r="G45" s="1">
        <f t="shared" ca="1" si="12"/>
        <v>0</v>
      </c>
      <c r="H45" s="1">
        <f t="shared" ca="1" si="12"/>
        <v>88</v>
      </c>
      <c r="I45" s="1">
        <f t="shared" ca="1" si="12"/>
        <v>0</v>
      </c>
      <c r="J45" s="3">
        <f t="shared" ca="1" si="3"/>
        <v>88</v>
      </c>
      <c r="K45" s="1">
        <f t="shared" ca="1" si="13"/>
        <v>81</v>
      </c>
      <c r="L45" s="1">
        <f t="shared" ca="1" si="13"/>
        <v>0</v>
      </c>
      <c r="M45" s="1">
        <f t="shared" ca="1" si="13"/>
        <v>0</v>
      </c>
      <c r="N45" s="3">
        <f t="shared" ca="1" si="5"/>
        <v>81</v>
      </c>
      <c r="O45" s="1">
        <f t="shared" ca="1" si="14"/>
        <v>60</v>
      </c>
      <c r="P45" s="1">
        <f t="shared" ca="1" si="14"/>
        <v>0</v>
      </c>
      <c r="Q45" s="1">
        <f t="shared" ca="1" si="14"/>
        <v>0</v>
      </c>
      <c r="R45" s="3">
        <f t="shared" ca="1" si="7"/>
        <v>60</v>
      </c>
      <c r="S45" s="1">
        <f t="shared" ca="1" si="15"/>
        <v>0</v>
      </c>
      <c r="T45" s="1">
        <f t="shared" ca="1" si="15"/>
        <v>0</v>
      </c>
      <c r="U45" s="1">
        <f t="shared" ca="1" si="15"/>
        <v>0</v>
      </c>
      <c r="V45" s="3" t="str">
        <f t="shared" ca="1" si="9"/>
        <v>Not eligible</v>
      </c>
      <c r="W45" s="9" t="str">
        <f t="shared" ca="1" si="10"/>
        <v>No</v>
      </c>
      <c r="X45" s="9">
        <f t="shared" ca="1" si="11"/>
        <v>0</v>
      </c>
    </row>
    <row r="46" spans="1:24" x14ac:dyDescent="0.2">
      <c r="A46" s="6" t="s">
        <v>942</v>
      </c>
      <c r="B46" s="9">
        <f t="shared" ca="1" si="0"/>
        <v>0</v>
      </c>
      <c r="C46" s="2" t="str">
        <f>+VLOOKUP(A46,'Membership data'!$E:$F,2,FALSE)</f>
        <v>F</v>
      </c>
      <c r="D46" s="2" t="str">
        <f>+VLOOKUP(A46,'Membership data'!$E:$I,5,FALSE)</f>
        <v>V40</v>
      </c>
      <c r="E46" s="2" t="str">
        <f t="shared" si="1"/>
        <v>FV40</v>
      </c>
      <c r="F46" s="9"/>
      <c r="G46" s="1">
        <f t="shared" ca="1" si="12"/>
        <v>0</v>
      </c>
      <c r="H46" s="1">
        <f t="shared" ca="1" si="12"/>
        <v>91</v>
      </c>
      <c r="I46" s="1">
        <f t="shared" ca="1" si="12"/>
        <v>0</v>
      </c>
      <c r="J46" s="3">
        <f t="shared" ca="1" si="3"/>
        <v>91</v>
      </c>
      <c r="K46" s="1">
        <f t="shared" ca="1" si="13"/>
        <v>83</v>
      </c>
      <c r="L46" s="1">
        <f t="shared" ca="1" si="13"/>
        <v>0</v>
      </c>
      <c r="M46" s="1">
        <f t="shared" ca="1" si="13"/>
        <v>0</v>
      </c>
      <c r="N46" s="3">
        <f t="shared" ca="1" si="5"/>
        <v>83</v>
      </c>
      <c r="O46" s="1">
        <f t="shared" ca="1" si="14"/>
        <v>0</v>
      </c>
      <c r="P46" s="1">
        <f t="shared" ca="1" si="14"/>
        <v>0</v>
      </c>
      <c r="Q46" s="1">
        <f t="shared" ca="1" si="14"/>
        <v>0</v>
      </c>
      <c r="R46" s="3" t="str">
        <f t="shared" ca="1" si="7"/>
        <v>Not eligible</v>
      </c>
      <c r="S46" s="1">
        <f t="shared" ca="1" si="15"/>
        <v>0</v>
      </c>
      <c r="T46" s="1">
        <f t="shared" ca="1" si="15"/>
        <v>0</v>
      </c>
      <c r="U46" s="1">
        <f t="shared" ca="1" si="15"/>
        <v>0</v>
      </c>
      <c r="V46" s="3" t="str">
        <f t="shared" ca="1" si="9"/>
        <v>Not eligible</v>
      </c>
      <c r="W46" s="9" t="str">
        <f t="shared" ca="1" si="10"/>
        <v>No</v>
      </c>
      <c r="X46" s="9">
        <f t="shared" ca="1" si="11"/>
        <v>0</v>
      </c>
    </row>
    <row r="47" spans="1:24" x14ac:dyDescent="0.2">
      <c r="A47" s="6" t="s">
        <v>653</v>
      </c>
      <c r="B47" s="9">
        <f t="shared" ca="1" si="0"/>
        <v>0</v>
      </c>
      <c r="C47" s="2" t="str">
        <f>+VLOOKUP(A47,'Membership data'!$E:$F,2,FALSE)</f>
        <v>F</v>
      </c>
      <c r="D47" s="2" t="str">
        <f>+VLOOKUP(A47,'Membership data'!$E:$I,5,FALSE)</f>
        <v>V40</v>
      </c>
      <c r="E47" s="2" t="str">
        <f t="shared" si="1"/>
        <v>FV40</v>
      </c>
      <c r="F47" s="9"/>
      <c r="G47" s="1">
        <f t="shared" ref="G47:I65" ca="1" si="16">+IFERROR(VLOOKUP($A47,INDIRECT("'"&amp;G$4&amp;"'!B:K"),10,FALSE),0)</f>
        <v>0</v>
      </c>
      <c r="H47" s="1">
        <f t="shared" ca="1" si="16"/>
        <v>94</v>
      </c>
      <c r="I47" s="1">
        <f t="shared" ca="1" si="16"/>
        <v>95</v>
      </c>
      <c r="J47" s="3">
        <f t="shared" ca="1" si="3"/>
        <v>95</v>
      </c>
      <c r="K47" s="1">
        <f t="shared" ref="K47:M65" ca="1" si="17">+IFERROR(VLOOKUP($A47,INDIRECT("'"&amp;K$4&amp;"'!B:K"),10,FALSE),0)</f>
        <v>82</v>
      </c>
      <c r="L47" s="1">
        <f t="shared" ca="1" si="17"/>
        <v>0</v>
      </c>
      <c r="M47" s="1">
        <f t="shared" ca="1" si="17"/>
        <v>0</v>
      </c>
      <c r="N47" s="3">
        <f t="shared" ca="1" si="5"/>
        <v>82</v>
      </c>
      <c r="O47" s="1">
        <f t="shared" ref="O47:Q65" ca="1" si="18">+IFERROR(VLOOKUP($A47,INDIRECT("'"&amp;O$4&amp;"'!B:K"),10,FALSE),0)</f>
        <v>0</v>
      </c>
      <c r="P47" s="1">
        <f t="shared" ca="1" si="18"/>
        <v>92</v>
      </c>
      <c r="Q47" s="1">
        <f t="shared" ca="1" si="18"/>
        <v>0</v>
      </c>
      <c r="R47" s="3">
        <f t="shared" ca="1" si="7"/>
        <v>92</v>
      </c>
      <c r="S47" s="1">
        <f t="shared" ref="S47:U65" ca="1" si="19">+IFERROR(VLOOKUP($A47,INDIRECT("'"&amp;S$4&amp;"'!B:K"),10,FALSE),0)</f>
        <v>0</v>
      </c>
      <c r="T47" s="1">
        <f t="shared" ca="1" si="19"/>
        <v>0</v>
      </c>
      <c r="U47" s="1">
        <f t="shared" ca="1" si="19"/>
        <v>0</v>
      </c>
      <c r="V47" s="3" t="str">
        <f t="shared" ca="1" si="9"/>
        <v>Not eligible</v>
      </c>
      <c r="W47" s="9" t="str">
        <f t="shared" ca="1" si="10"/>
        <v>No</v>
      </c>
      <c r="X47" s="9">
        <f t="shared" ca="1" si="11"/>
        <v>0</v>
      </c>
    </row>
    <row r="48" spans="1:24" x14ac:dyDescent="0.2">
      <c r="A48" s="6" t="s">
        <v>655</v>
      </c>
      <c r="B48" s="9">
        <f t="shared" ca="1" si="0"/>
        <v>297</v>
      </c>
      <c r="C48" s="2" t="str">
        <f>+VLOOKUP(A48,'Membership data'!$E:$F,2,FALSE)</f>
        <v>M</v>
      </c>
      <c r="D48" s="2" t="str">
        <f>+VLOOKUP(A48,'Membership data'!$E:$I,5,FALSE)</f>
        <v>V50</v>
      </c>
      <c r="E48" s="2" t="str">
        <f t="shared" si="1"/>
        <v>MV50</v>
      </c>
      <c r="F48" s="9"/>
      <c r="G48" s="1">
        <f t="shared" ca="1" si="16"/>
        <v>84</v>
      </c>
      <c r="H48" s="1">
        <f t="shared" ca="1" si="16"/>
        <v>0</v>
      </c>
      <c r="I48" s="1">
        <f t="shared" ca="1" si="16"/>
        <v>0</v>
      </c>
      <c r="J48" s="3">
        <f t="shared" ca="1" si="3"/>
        <v>84</v>
      </c>
      <c r="K48" s="1">
        <f t="shared" ca="1" si="17"/>
        <v>80</v>
      </c>
      <c r="L48" s="1">
        <f t="shared" ca="1" si="17"/>
        <v>70</v>
      </c>
      <c r="M48" s="1">
        <f t="shared" ca="1" si="17"/>
        <v>0</v>
      </c>
      <c r="N48" s="3">
        <f t="shared" ca="1" si="5"/>
        <v>80</v>
      </c>
      <c r="O48" s="1">
        <f t="shared" ca="1" si="18"/>
        <v>67</v>
      </c>
      <c r="P48" s="1">
        <f t="shared" ca="1" si="18"/>
        <v>76</v>
      </c>
      <c r="Q48" s="1">
        <f t="shared" ca="1" si="18"/>
        <v>0</v>
      </c>
      <c r="R48" s="3">
        <f t="shared" ca="1" si="7"/>
        <v>76</v>
      </c>
      <c r="S48" s="1">
        <f t="shared" ca="1" si="19"/>
        <v>0</v>
      </c>
      <c r="T48" s="1">
        <f t="shared" ca="1" si="19"/>
        <v>0</v>
      </c>
      <c r="U48" s="1">
        <f t="shared" ca="1" si="19"/>
        <v>57</v>
      </c>
      <c r="V48" s="3">
        <f t="shared" ca="1" si="9"/>
        <v>57</v>
      </c>
      <c r="W48" s="9" t="str">
        <f t="shared" ca="1" si="10"/>
        <v>Yes</v>
      </c>
      <c r="X48" s="9">
        <f t="shared" ca="1" si="11"/>
        <v>297</v>
      </c>
    </row>
    <row r="49" spans="1:24" x14ac:dyDescent="0.2">
      <c r="A49" s="6" t="s">
        <v>643</v>
      </c>
      <c r="B49" s="9">
        <f t="shared" ca="1" si="0"/>
        <v>331</v>
      </c>
      <c r="C49" s="2" t="str">
        <f>+VLOOKUP(A49,'Membership data'!$E:$F,2,FALSE)</f>
        <v>F</v>
      </c>
      <c r="D49" s="2" t="str">
        <f>+VLOOKUP(A49,'Membership data'!$E:$I,5,FALSE)</f>
        <v>V40</v>
      </c>
      <c r="E49" s="2" t="str">
        <f t="shared" si="1"/>
        <v>FV40</v>
      </c>
      <c r="F49" s="9"/>
      <c r="G49" s="1">
        <f t="shared" ca="1" si="16"/>
        <v>0</v>
      </c>
      <c r="H49" s="1">
        <f t="shared" ca="1" si="16"/>
        <v>89</v>
      </c>
      <c r="I49" s="1">
        <f t="shared" ca="1" si="16"/>
        <v>0</v>
      </c>
      <c r="J49" s="3">
        <f t="shared" ca="1" si="3"/>
        <v>89</v>
      </c>
      <c r="K49" s="1">
        <f t="shared" ca="1" si="17"/>
        <v>81</v>
      </c>
      <c r="L49" s="1">
        <f t="shared" ca="1" si="17"/>
        <v>0</v>
      </c>
      <c r="M49" s="1">
        <f t="shared" ca="1" si="17"/>
        <v>0</v>
      </c>
      <c r="N49" s="3">
        <f t="shared" ca="1" si="5"/>
        <v>81</v>
      </c>
      <c r="O49" s="1">
        <f t="shared" ca="1" si="18"/>
        <v>76</v>
      </c>
      <c r="P49" s="1">
        <f t="shared" ca="1" si="18"/>
        <v>0</v>
      </c>
      <c r="Q49" s="1">
        <f t="shared" ca="1" si="18"/>
        <v>0</v>
      </c>
      <c r="R49" s="3">
        <f t="shared" ca="1" si="7"/>
        <v>76</v>
      </c>
      <c r="S49" s="1">
        <f t="shared" ca="1" si="19"/>
        <v>67</v>
      </c>
      <c r="T49" s="1">
        <f t="shared" ca="1" si="19"/>
        <v>85</v>
      </c>
      <c r="U49" s="1">
        <f t="shared" ca="1" si="19"/>
        <v>69</v>
      </c>
      <c r="V49" s="3">
        <f t="shared" ca="1" si="9"/>
        <v>85</v>
      </c>
      <c r="W49" s="9" t="str">
        <f t="shared" ca="1" si="10"/>
        <v>Yes</v>
      </c>
      <c r="X49" s="9">
        <f t="shared" ca="1" si="11"/>
        <v>331</v>
      </c>
    </row>
    <row r="50" spans="1:24" x14ac:dyDescent="0.2">
      <c r="A50" s="6" t="s">
        <v>667</v>
      </c>
      <c r="B50" s="9">
        <f t="shared" ca="1" si="0"/>
        <v>0</v>
      </c>
      <c r="C50" s="2" t="str">
        <f>+VLOOKUP(A50,'Membership data'!$E:$F,2,FALSE)</f>
        <v>F</v>
      </c>
      <c r="D50" s="2" t="str">
        <f>+VLOOKUP(A50,'Membership data'!$E:$I,5,FALSE)</f>
        <v>V40</v>
      </c>
      <c r="E50" s="2" t="str">
        <f t="shared" si="1"/>
        <v>FV40</v>
      </c>
      <c r="F50" s="9"/>
      <c r="G50" s="1">
        <f t="shared" ca="1" si="16"/>
        <v>84</v>
      </c>
      <c r="H50" s="1">
        <f t="shared" ca="1" si="16"/>
        <v>0</v>
      </c>
      <c r="I50" s="1">
        <f t="shared" ca="1" si="16"/>
        <v>0</v>
      </c>
      <c r="J50" s="3">
        <f t="shared" ca="1" si="3"/>
        <v>84</v>
      </c>
      <c r="K50" s="1">
        <f t="shared" ca="1" si="17"/>
        <v>80</v>
      </c>
      <c r="L50" s="1">
        <f t="shared" ca="1" si="17"/>
        <v>0</v>
      </c>
      <c r="M50" s="1">
        <f t="shared" ca="1" si="17"/>
        <v>0</v>
      </c>
      <c r="N50" s="3">
        <f t="shared" ca="1" si="5"/>
        <v>80</v>
      </c>
      <c r="O50" s="1">
        <f t="shared" ca="1" si="18"/>
        <v>0</v>
      </c>
      <c r="P50" s="1">
        <f t="shared" ca="1" si="18"/>
        <v>0</v>
      </c>
      <c r="Q50" s="1">
        <f t="shared" ca="1" si="18"/>
        <v>0</v>
      </c>
      <c r="R50" s="3" t="str">
        <f t="shared" ca="1" si="7"/>
        <v>Not eligible</v>
      </c>
      <c r="S50" s="1">
        <f t="shared" ca="1" si="19"/>
        <v>0</v>
      </c>
      <c r="T50" s="1">
        <f t="shared" ca="1" si="19"/>
        <v>0</v>
      </c>
      <c r="U50" s="1">
        <f t="shared" ca="1" si="19"/>
        <v>0</v>
      </c>
      <c r="V50" s="3" t="str">
        <f t="shared" ca="1" si="9"/>
        <v>Not eligible</v>
      </c>
      <c r="W50" s="9" t="str">
        <f t="shared" ca="1" si="10"/>
        <v>No</v>
      </c>
      <c r="X50" s="9">
        <f t="shared" ca="1" si="11"/>
        <v>0</v>
      </c>
    </row>
    <row r="51" spans="1:24" x14ac:dyDescent="0.2">
      <c r="A51" s="6" t="s">
        <v>1105</v>
      </c>
      <c r="B51" s="9">
        <f t="shared" ca="1" si="0"/>
        <v>0</v>
      </c>
      <c r="C51" s="2" t="str">
        <f>+VLOOKUP(A51,'Membership data'!$E:$F,2,FALSE)</f>
        <v>F</v>
      </c>
      <c r="D51" s="2" t="str">
        <f>+VLOOKUP(A51,'Membership data'!$E:$I,5,FALSE)</f>
        <v>V40</v>
      </c>
      <c r="E51" s="2" t="str">
        <f t="shared" si="1"/>
        <v>FV40</v>
      </c>
      <c r="F51" s="9"/>
      <c r="G51" s="1">
        <f t="shared" ca="1" si="16"/>
        <v>0</v>
      </c>
      <c r="H51" s="1">
        <f t="shared" ca="1" si="16"/>
        <v>0</v>
      </c>
      <c r="I51" s="1">
        <f t="shared" ca="1" si="16"/>
        <v>0</v>
      </c>
      <c r="J51" s="3" t="str">
        <f t="shared" ca="1" si="3"/>
        <v>Not eligible</v>
      </c>
      <c r="K51" s="1">
        <f t="shared" ca="1" si="17"/>
        <v>79</v>
      </c>
      <c r="L51" s="1">
        <f t="shared" ca="1" si="17"/>
        <v>0</v>
      </c>
      <c r="M51" s="1">
        <f t="shared" ca="1" si="17"/>
        <v>0</v>
      </c>
      <c r="N51" s="3">
        <f t="shared" ca="1" si="5"/>
        <v>79</v>
      </c>
      <c r="O51" s="1">
        <f t="shared" ca="1" si="18"/>
        <v>0</v>
      </c>
      <c r="P51" s="1">
        <f t="shared" ca="1" si="18"/>
        <v>0</v>
      </c>
      <c r="Q51" s="1">
        <f t="shared" ca="1" si="18"/>
        <v>0</v>
      </c>
      <c r="R51" s="3" t="str">
        <f t="shared" ca="1" si="7"/>
        <v>Not eligible</v>
      </c>
      <c r="S51" s="1">
        <f t="shared" ca="1" si="19"/>
        <v>0</v>
      </c>
      <c r="T51" s="1">
        <f t="shared" ca="1" si="19"/>
        <v>0</v>
      </c>
      <c r="U51" s="1">
        <f t="shared" ca="1" si="19"/>
        <v>0</v>
      </c>
      <c r="V51" s="3" t="str">
        <f t="shared" ca="1" si="9"/>
        <v>Not eligible</v>
      </c>
      <c r="W51" s="9" t="str">
        <f t="shared" ca="1" si="10"/>
        <v>No</v>
      </c>
      <c r="X51" s="9">
        <f t="shared" ca="1" si="11"/>
        <v>0</v>
      </c>
    </row>
    <row r="52" spans="1:24" x14ac:dyDescent="0.2">
      <c r="A52" s="6" t="s">
        <v>61</v>
      </c>
      <c r="B52" s="9">
        <f t="shared" ca="1" si="0"/>
        <v>334</v>
      </c>
      <c r="C52" s="2" t="str">
        <f>+VLOOKUP(A52,'Membership data'!$E:$F,2,FALSE)</f>
        <v>F</v>
      </c>
      <c r="D52" s="2" t="str">
        <f>+VLOOKUP(A52,'Membership data'!$E:$I,5,FALSE)</f>
        <v>V40</v>
      </c>
      <c r="E52" s="2" t="str">
        <f t="shared" si="1"/>
        <v>FV40</v>
      </c>
      <c r="F52" s="9"/>
      <c r="G52" s="1">
        <f t="shared" ca="1" si="16"/>
        <v>83</v>
      </c>
      <c r="H52" s="1">
        <f t="shared" ca="1" si="16"/>
        <v>81</v>
      </c>
      <c r="I52" s="1">
        <f t="shared" ca="1" si="16"/>
        <v>0</v>
      </c>
      <c r="J52" s="3">
        <f t="shared" ca="1" si="3"/>
        <v>83</v>
      </c>
      <c r="K52" s="1">
        <f t="shared" ca="1" si="17"/>
        <v>78</v>
      </c>
      <c r="L52" s="1">
        <f t="shared" ca="1" si="17"/>
        <v>87</v>
      </c>
      <c r="M52" s="1">
        <f t="shared" ca="1" si="17"/>
        <v>0</v>
      </c>
      <c r="N52" s="3">
        <f t="shared" ca="1" si="5"/>
        <v>87</v>
      </c>
      <c r="O52" s="1">
        <f t="shared" ca="1" si="18"/>
        <v>64</v>
      </c>
      <c r="P52" s="1">
        <f t="shared" ca="1" si="18"/>
        <v>80</v>
      </c>
      <c r="Q52" s="1">
        <f t="shared" ca="1" si="18"/>
        <v>0</v>
      </c>
      <c r="R52" s="3">
        <f t="shared" ca="1" si="7"/>
        <v>80</v>
      </c>
      <c r="S52" s="1">
        <f t="shared" ca="1" si="19"/>
        <v>0</v>
      </c>
      <c r="T52" s="1">
        <f t="shared" ca="1" si="19"/>
        <v>84</v>
      </c>
      <c r="U52" s="1">
        <f t="shared" ca="1" si="19"/>
        <v>0</v>
      </c>
      <c r="V52" s="3">
        <f t="shared" ca="1" si="9"/>
        <v>84</v>
      </c>
      <c r="W52" s="9" t="str">
        <f t="shared" ca="1" si="10"/>
        <v>Yes</v>
      </c>
      <c r="X52" s="9">
        <f t="shared" ca="1" si="11"/>
        <v>334</v>
      </c>
    </row>
    <row r="53" spans="1:24" x14ac:dyDescent="0.2">
      <c r="A53" s="6" t="s">
        <v>60</v>
      </c>
      <c r="B53" s="9">
        <f t="shared" ca="1" si="0"/>
        <v>311</v>
      </c>
      <c r="C53" s="2" t="str">
        <f>+VLOOKUP(A53,'Membership data'!$E:$F,2,FALSE)</f>
        <v>F</v>
      </c>
      <c r="D53" s="2" t="str">
        <f>+VLOOKUP(A53,'Membership data'!$E:$I,5,FALSE)</f>
        <v>V50</v>
      </c>
      <c r="E53" s="2" t="str">
        <f t="shared" si="1"/>
        <v>FV50</v>
      </c>
      <c r="F53" s="9"/>
      <c r="G53" s="1">
        <f t="shared" ca="1" si="16"/>
        <v>74</v>
      </c>
      <c r="H53" s="1">
        <f t="shared" ca="1" si="16"/>
        <v>87</v>
      </c>
      <c r="I53" s="1">
        <f t="shared" ca="1" si="16"/>
        <v>0</v>
      </c>
      <c r="J53" s="3">
        <f t="shared" ca="1" si="3"/>
        <v>87</v>
      </c>
      <c r="K53" s="1">
        <f t="shared" ca="1" si="17"/>
        <v>77</v>
      </c>
      <c r="L53" s="1">
        <f t="shared" ca="1" si="17"/>
        <v>0</v>
      </c>
      <c r="M53" s="1">
        <f t="shared" ca="1" si="17"/>
        <v>0</v>
      </c>
      <c r="N53" s="3">
        <f t="shared" ca="1" si="5"/>
        <v>77</v>
      </c>
      <c r="O53" s="1">
        <f t="shared" ca="1" si="18"/>
        <v>73</v>
      </c>
      <c r="P53" s="1">
        <f t="shared" ca="1" si="18"/>
        <v>83</v>
      </c>
      <c r="Q53" s="1">
        <f t="shared" ca="1" si="18"/>
        <v>0</v>
      </c>
      <c r="R53" s="3">
        <f t="shared" ca="1" si="7"/>
        <v>83</v>
      </c>
      <c r="S53" s="1">
        <f t="shared" ca="1" si="19"/>
        <v>51</v>
      </c>
      <c r="T53" s="1">
        <f t="shared" ca="1" si="19"/>
        <v>0</v>
      </c>
      <c r="U53" s="1">
        <f t="shared" ca="1" si="19"/>
        <v>64</v>
      </c>
      <c r="V53" s="3">
        <f t="shared" ca="1" si="9"/>
        <v>64</v>
      </c>
      <c r="W53" s="9" t="str">
        <f t="shared" ca="1" si="10"/>
        <v>Yes</v>
      </c>
      <c r="X53" s="9">
        <f t="shared" ca="1" si="11"/>
        <v>311</v>
      </c>
    </row>
    <row r="54" spans="1:24" x14ac:dyDescent="0.2">
      <c r="A54" s="6" t="s">
        <v>58</v>
      </c>
      <c r="B54" s="9">
        <f t="shared" ca="1" si="0"/>
        <v>321</v>
      </c>
      <c r="C54" s="2" t="str">
        <f>+VLOOKUP(A54,'Membership data'!$E:$F,2,FALSE)</f>
        <v>F</v>
      </c>
      <c r="D54" s="2" t="str">
        <f>+VLOOKUP(A54,'Membership data'!$E:$I,5,FALSE)</f>
        <v>V50</v>
      </c>
      <c r="E54" s="2" t="str">
        <f t="shared" si="1"/>
        <v>FV50</v>
      </c>
      <c r="F54" s="9"/>
      <c r="G54" s="1">
        <f t="shared" ca="1" si="16"/>
        <v>79</v>
      </c>
      <c r="H54" s="1">
        <f t="shared" ca="1" si="16"/>
        <v>86</v>
      </c>
      <c r="I54" s="1">
        <f t="shared" ca="1" si="16"/>
        <v>0</v>
      </c>
      <c r="J54" s="3">
        <f t="shared" ca="1" si="3"/>
        <v>86</v>
      </c>
      <c r="K54" s="1">
        <f t="shared" ca="1" si="17"/>
        <v>76</v>
      </c>
      <c r="L54" s="1">
        <f t="shared" ca="1" si="17"/>
        <v>85</v>
      </c>
      <c r="M54" s="1">
        <f t="shared" ca="1" si="17"/>
        <v>0</v>
      </c>
      <c r="N54" s="3">
        <f t="shared" ca="1" si="5"/>
        <v>85</v>
      </c>
      <c r="O54" s="1">
        <f t="shared" ca="1" si="18"/>
        <v>74</v>
      </c>
      <c r="P54" s="1">
        <f t="shared" ca="1" si="18"/>
        <v>84</v>
      </c>
      <c r="Q54" s="1">
        <f t="shared" ca="1" si="18"/>
        <v>0</v>
      </c>
      <c r="R54" s="3">
        <f t="shared" ca="1" si="7"/>
        <v>84</v>
      </c>
      <c r="S54" s="1">
        <f t="shared" ca="1" si="19"/>
        <v>0</v>
      </c>
      <c r="T54" s="1">
        <f t="shared" ca="1" si="19"/>
        <v>0</v>
      </c>
      <c r="U54" s="1">
        <f t="shared" ca="1" si="19"/>
        <v>66</v>
      </c>
      <c r="V54" s="3">
        <f t="shared" ca="1" si="9"/>
        <v>66</v>
      </c>
      <c r="W54" s="9" t="str">
        <f t="shared" ca="1" si="10"/>
        <v>Yes</v>
      </c>
      <c r="X54" s="9">
        <f t="shared" ca="1" si="11"/>
        <v>321</v>
      </c>
    </row>
    <row r="55" spans="1:24" x14ac:dyDescent="0.2">
      <c r="A55" s="6" t="s">
        <v>642</v>
      </c>
      <c r="B55" s="9">
        <f t="shared" ca="1" si="0"/>
        <v>0</v>
      </c>
      <c r="C55" s="2" t="str">
        <f>+VLOOKUP(A55,'Membership data'!$E:$F,2,FALSE)</f>
        <v>M</v>
      </c>
      <c r="D55" s="2" t="str">
        <f>+VLOOKUP(A55,'Membership data'!$E:$I,5,FALSE)</f>
        <v>V50</v>
      </c>
      <c r="E55" s="2" t="str">
        <f t="shared" si="1"/>
        <v>MV50</v>
      </c>
      <c r="F55" s="9"/>
      <c r="G55" s="1">
        <f t="shared" ca="1" si="16"/>
        <v>0</v>
      </c>
      <c r="H55" s="1">
        <f t="shared" ca="1" si="16"/>
        <v>0</v>
      </c>
      <c r="I55" s="1">
        <f t="shared" ca="1" si="16"/>
        <v>0</v>
      </c>
      <c r="J55" s="3" t="str">
        <f t="shared" ca="1" si="3"/>
        <v>Not eligible</v>
      </c>
      <c r="K55" s="1">
        <f t="shared" ca="1" si="17"/>
        <v>79</v>
      </c>
      <c r="L55" s="1">
        <f t="shared" ca="1" si="17"/>
        <v>0</v>
      </c>
      <c r="M55" s="1">
        <f t="shared" ca="1" si="17"/>
        <v>0</v>
      </c>
      <c r="N55" s="3">
        <f t="shared" ca="1" si="5"/>
        <v>79</v>
      </c>
      <c r="O55" s="1">
        <f t="shared" ca="1" si="18"/>
        <v>79</v>
      </c>
      <c r="P55" s="1">
        <f t="shared" ca="1" si="18"/>
        <v>0</v>
      </c>
      <c r="Q55" s="1">
        <f t="shared" ca="1" si="18"/>
        <v>0</v>
      </c>
      <c r="R55" s="3">
        <f t="shared" ca="1" si="7"/>
        <v>79</v>
      </c>
      <c r="S55" s="1">
        <f t="shared" ca="1" si="19"/>
        <v>33</v>
      </c>
      <c r="T55" s="1">
        <f t="shared" ca="1" si="19"/>
        <v>74</v>
      </c>
      <c r="U55" s="1">
        <f t="shared" ca="1" si="19"/>
        <v>63</v>
      </c>
      <c r="V55" s="3">
        <f t="shared" ca="1" si="9"/>
        <v>74</v>
      </c>
      <c r="W55" s="9" t="str">
        <f t="shared" ca="1" si="10"/>
        <v>No</v>
      </c>
      <c r="X55" s="9">
        <f t="shared" ca="1" si="11"/>
        <v>0</v>
      </c>
    </row>
    <row r="56" spans="1:24" x14ac:dyDescent="0.2">
      <c r="A56" s="6" t="s">
        <v>658</v>
      </c>
      <c r="B56" s="9">
        <f t="shared" ca="1" si="0"/>
        <v>294</v>
      </c>
      <c r="C56" s="2" t="str">
        <f>+VLOOKUP(A56,'Membership data'!$E:$F,2,FALSE)</f>
        <v>M</v>
      </c>
      <c r="D56" s="2" t="str">
        <f>+VLOOKUP(A56,'Membership data'!$E:$I,5,FALSE)</f>
        <v>V50</v>
      </c>
      <c r="E56" s="2" t="str">
        <f t="shared" si="1"/>
        <v>MV50</v>
      </c>
      <c r="F56" s="9"/>
      <c r="G56" s="1">
        <f t="shared" ca="1" si="16"/>
        <v>0</v>
      </c>
      <c r="H56" s="1">
        <f t="shared" ca="1" si="16"/>
        <v>86</v>
      </c>
      <c r="I56" s="1">
        <f t="shared" ca="1" si="16"/>
        <v>95</v>
      </c>
      <c r="J56" s="3">
        <f t="shared" ca="1" si="3"/>
        <v>95</v>
      </c>
      <c r="K56" s="1">
        <f t="shared" ca="1" si="17"/>
        <v>78</v>
      </c>
      <c r="L56" s="1">
        <f t="shared" ca="1" si="17"/>
        <v>0</v>
      </c>
      <c r="M56" s="1">
        <f t="shared" ca="1" si="17"/>
        <v>0</v>
      </c>
      <c r="N56" s="3">
        <f t="shared" ca="1" si="5"/>
        <v>78</v>
      </c>
      <c r="O56" s="1">
        <f t="shared" ca="1" si="18"/>
        <v>56</v>
      </c>
      <c r="P56" s="1">
        <f t="shared" ca="1" si="18"/>
        <v>0</v>
      </c>
      <c r="Q56" s="1">
        <f t="shared" ca="1" si="18"/>
        <v>0</v>
      </c>
      <c r="R56" s="3">
        <f t="shared" ca="1" si="7"/>
        <v>56</v>
      </c>
      <c r="S56" s="1">
        <f t="shared" ca="1" si="19"/>
        <v>0</v>
      </c>
      <c r="T56" s="1">
        <f t="shared" ca="1" si="19"/>
        <v>65</v>
      </c>
      <c r="U56" s="1">
        <f t="shared" ca="1" si="19"/>
        <v>56</v>
      </c>
      <c r="V56" s="3">
        <f t="shared" ca="1" si="9"/>
        <v>65</v>
      </c>
      <c r="W56" s="9" t="str">
        <f t="shared" ca="1" si="10"/>
        <v>Yes</v>
      </c>
      <c r="X56" s="9">
        <f t="shared" ca="1" si="11"/>
        <v>294</v>
      </c>
    </row>
    <row r="57" spans="1:24" x14ac:dyDescent="0.2">
      <c r="A57" s="6" t="s">
        <v>976</v>
      </c>
      <c r="B57" s="9">
        <f t="shared" ca="1" si="0"/>
        <v>0</v>
      </c>
      <c r="C57" s="2" t="str">
        <f>+VLOOKUP(A57,'Membership data'!$E:$F,2,FALSE)</f>
        <v>F</v>
      </c>
      <c r="D57" s="2" t="str">
        <f>+VLOOKUP(A57,'Membership data'!$E:$I,5,FALSE)</f>
        <v>SEN</v>
      </c>
      <c r="E57" s="2" t="str">
        <f t="shared" si="1"/>
        <v>FSEN</v>
      </c>
      <c r="F57" s="9"/>
      <c r="G57" s="1">
        <f t="shared" ca="1" si="16"/>
        <v>0</v>
      </c>
      <c r="H57" s="1">
        <f t="shared" ca="1" si="16"/>
        <v>0</v>
      </c>
      <c r="I57" s="1">
        <f t="shared" ca="1" si="16"/>
        <v>0</v>
      </c>
      <c r="J57" s="3" t="str">
        <f t="shared" ca="1" si="3"/>
        <v>Not eligible</v>
      </c>
      <c r="K57" s="1">
        <f t="shared" ca="1" si="17"/>
        <v>75</v>
      </c>
      <c r="L57" s="1">
        <f t="shared" ca="1" si="17"/>
        <v>0</v>
      </c>
      <c r="M57" s="1">
        <f t="shared" ca="1" si="17"/>
        <v>0</v>
      </c>
      <c r="N57" s="3">
        <f t="shared" ca="1" si="5"/>
        <v>75</v>
      </c>
      <c r="O57" s="1">
        <f t="shared" ca="1" si="18"/>
        <v>0</v>
      </c>
      <c r="P57" s="1">
        <f t="shared" ca="1" si="18"/>
        <v>0</v>
      </c>
      <c r="Q57" s="1">
        <f t="shared" ca="1" si="18"/>
        <v>0</v>
      </c>
      <c r="R57" s="3" t="str">
        <f t="shared" ca="1" si="7"/>
        <v>Not eligible</v>
      </c>
      <c r="S57" s="1">
        <f t="shared" ca="1" si="19"/>
        <v>46</v>
      </c>
      <c r="T57" s="1">
        <f t="shared" ca="1" si="19"/>
        <v>78</v>
      </c>
      <c r="U57" s="1">
        <f t="shared" ca="1" si="19"/>
        <v>0</v>
      </c>
      <c r="V57" s="3">
        <f t="shared" ca="1" si="9"/>
        <v>78</v>
      </c>
      <c r="W57" s="9" t="str">
        <f t="shared" ca="1" si="10"/>
        <v>No</v>
      </c>
      <c r="X57" s="9">
        <f t="shared" ca="1" si="11"/>
        <v>0</v>
      </c>
    </row>
    <row r="58" spans="1:24" x14ac:dyDescent="0.2">
      <c r="A58" s="6" t="s">
        <v>1051</v>
      </c>
      <c r="B58" s="9">
        <f t="shared" ca="1" si="0"/>
        <v>0</v>
      </c>
      <c r="C58" s="2" t="str">
        <f>+VLOOKUP(A58,'Membership data'!$E:$F,2,FALSE)</f>
        <v>F</v>
      </c>
      <c r="D58" s="2" t="str">
        <f>+VLOOKUP(A58,'Membership data'!$E:$I,5,FALSE)</f>
        <v>V40</v>
      </c>
      <c r="E58" s="2" t="str">
        <f t="shared" si="1"/>
        <v>FV40</v>
      </c>
      <c r="F58" s="9"/>
      <c r="G58" s="1">
        <f t="shared" ca="1" si="16"/>
        <v>0</v>
      </c>
      <c r="H58" s="1">
        <f t="shared" ca="1" si="16"/>
        <v>77</v>
      </c>
      <c r="I58" s="1">
        <f t="shared" ca="1" si="16"/>
        <v>0</v>
      </c>
      <c r="J58" s="3">
        <f t="shared" ca="1" si="3"/>
        <v>77</v>
      </c>
      <c r="K58" s="1">
        <f t="shared" ca="1" si="17"/>
        <v>74</v>
      </c>
      <c r="L58" s="1">
        <f t="shared" ca="1" si="17"/>
        <v>0</v>
      </c>
      <c r="M58" s="1">
        <f t="shared" ca="1" si="17"/>
        <v>0</v>
      </c>
      <c r="N58" s="3">
        <f t="shared" ca="1" si="5"/>
        <v>74</v>
      </c>
      <c r="O58" s="1">
        <f t="shared" ca="1" si="18"/>
        <v>0</v>
      </c>
      <c r="P58" s="1">
        <f t="shared" ca="1" si="18"/>
        <v>0</v>
      </c>
      <c r="Q58" s="1">
        <f t="shared" ca="1" si="18"/>
        <v>0</v>
      </c>
      <c r="R58" s="3" t="str">
        <f t="shared" ca="1" si="7"/>
        <v>Not eligible</v>
      </c>
      <c r="S58" s="1">
        <f t="shared" ca="1" si="19"/>
        <v>0</v>
      </c>
      <c r="T58" s="1">
        <f t="shared" ca="1" si="19"/>
        <v>0</v>
      </c>
      <c r="U58" s="1">
        <f t="shared" ca="1" si="19"/>
        <v>0</v>
      </c>
      <c r="V58" s="3" t="str">
        <f t="shared" ca="1" si="9"/>
        <v>Not eligible</v>
      </c>
      <c r="W58" s="9" t="str">
        <f t="shared" ca="1" si="10"/>
        <v>No</v>
      </c>
      <c r="X58" s="9">
        <f t="shared" ca="1" si="11"/>
        <v>0</v>
      </c>
    </row>
    <row r="59" spans="1:24" x14ac:dyDescent="0.2">
      <c r="A59" s="6" t="s">
        <v>1106</v>
      </c>
      <c r="B59" s="9">
        <f t="shared" ca="1" si="0"/>
        <v>0</v>
      </c>
      <c r="C59" s="2" t="str">
        <f>+VLOOKUP(A59,'Membership data'!$E:$F,2,FALSE)</f>
        <v>M</v>
      </c>
      <c r="D59" s="2" t="str">
        <f>+VLOOKUP(A59,'Membership data'!$E:$I,5,FALSE)</f>
        <v>SEN</v>
      </c>
      <c r="E59" s="2" t="str">
        <f t="shared" si="1"/>
        <v>MSEN</v>
      </c>
      <c r="F59" s="9"/>
      <c r="G59" s="1">
        <f t="shared" ca="1" si="16"/>
        <v>0</v>
      </c>
      <c r="H59" s="1">
        <f t="shared" ca="1" si="16"/>
        <v>0</v>
      </c>
      <c r="I59" s="1">
        <f t="shared" ca="1" si="16"/>
        <v>0</v>
      </c>
      <c r="J59" s="3" t="str">
        <f t="shared" ca="1" si="3"/>
        <v>Not eligible</v>
      </c>
      <c r="K59" s="1">
        <f t="shared" ca="1" si="17"/>
        <v>0</v>
      </c>
      <c r="L59" s="1">
        <f t="shared" ca="1" si="17"/>
        <v>0</v>
      </c>
      <c r="M59" s="1">
        <f t="shared" ca="1" si="17"/>
        <v>0</v>
      </c>
      <c r="N59" s="3">
        <f t="shared" ca="1" si="5"/>
        <v>0</v>
      </c>
      <c r="O59" s="1">
        <f t="shared" ca="1" si="18"/>
        <v>100</v>
      </c>
      <c r="P59" s="1">
        <f t="shared" ca="1" si="18"/>
        <v>0</v>
      </c>
      <c r="Q59" s="1">
        <f t="shared" ca="1" si="18"/>
        <v>0</v>
      </c>
      <c r="R59" s="3">
        <f t="shared" ca="1" si="7"/>
        <v>100</v>
      </c>
      <c r="S59" s="1">
        <f t="shared" ca="1" si="19"/>
        <v>99</v>
      </c>
      <c r="T59" s="1">
        <f t="shared" ca="1" si="19"/>
        <v>0</v>
      </c>
      <c r="U59" s="1">
        <f t="shared" ca="1" si="19"/>
        <v>0</v>
      </c>
      <c r="V59" s="3">
        <f t="shared" ca="1" si="9"/>
        <v>99</v>
      </c>
      <c r="W59" s="9" t="str">
        <f t="shared" ca="1" si="10"/>
        <v>No</v>
      </c>
      <c r="X59" s="9">
        <f t="shared" ca="1" si="11"/>
        <v>0</v>
      </c>
    </row>
    <row r="60" spans="1:24" x14ac:dyDescent="0.2">
      <c r="A60" s="6" t="s">
        <v>40</v>
      </c>
      <c r="B60" s="9">
        <f t="shared" ca="1" si="0"/>
        <v>297</v>
      </c>
      <c r="C60" s="2" t="str">
        <f>+VLOOKUP(A60,'Membership data'!$E:$F,2,FALSE)</f>
        <v>M</v>
      </c>
      <c r="D60" s="2" t="str">
        <f>+VLOOKUP(A60,'Membership data'!$E:$I,5,FALSE)</f>
        <v>SEN</v>
      </c>
      <c r="E60" s="2" t="str">
        <f t="shared" si="1"/>
        <v>MSEN</v>
      </c>
      <c r="F60" s="9"/>
      <c r="G60" s="1">
        <f t="shared" ca="1" si="16"/>
        <v>99</v>
      </c>
      <c r="H60" s="1">
        <f t="shared" ca="1" si="16"/>
        <v>0</v>
      </c>
      <c r="I60" s="1">
        <f t="shared" ca="1" si="16"/>
        <v>0</v>
      </c>
      <c r="J60" s="3">
        <f t="shared" ca="1" si="3"/>
        <v>99</v>
      </c>
      <c r="K60" s="1">
        <f t="shared" ca="1" si="17"/>
        <v>0</v>
      </c>
      <c r="L60" s="1">
        <f t="shared" ca="1" si="17"/>
        <v>0</v>
      </c>
      <c r="M60" s="1">
        <f t="shared" ca="1" si="17"/>
        <v>0</v>
      </c>
      <c r="N60" s="3">
        <f t="shared" ca="1" si="5"/>
        <v>0</v>
      </c>
      <c r="O60" s="1">
        <f t="shared" ca="1" si="18"/>
        <v>99</v>
      </c>
      <c r="P60" s="1">
        <f t="shared" ca="1" si="18"/>
        <v>0</v>
      </c>
      <c r="Q60" s="1">
        <f t="shared" ca="1" si="18"/>
        <v>0</v>
      </c>
      <c r="R60" s="3">
        <f t="shared" ca="1" si="7"/>
        <v>99</v>
      </c>
      <c r="S60" s="1">
        <f t="shared" ca="1" si="19"/>
        <v>96</v>
      </c>
      <c r="T60" s="1">
        <f t="shared" ca="1" si="19"/>
        <v>99</v>
      </c>
      <c r="U60" s="1">
        <f t="shared" ca="1" si="19"/>
        <v>96</v>
      </c>
      <c r="V60" s="3">
        <f t="shared" ca="1" si="9"/>
        <v>99</v>
      </c>
      <c r="W60" s="9" t="str">
        <f t="shared" ca="1" si="10"/>
        <v>Yes</v>
      </c>
      <c r="X60" s="9">
        <f t="shared" ca="1" si="11"/>
        <v>297</v>
      </c>
    </row>
    <row r="61" spans="1:24" x14ac:dyDescent="0.2">
      <c r="A61" s="6" t="s">
        <v>819</v>
      </c>
      <c r="B61" s="9">
        <f t="shared" ca="1" si="0"/>
        <v>0</v>
      </c>
      <c r="C61" s="2" t="str">
        <f>+VLOOKUP(A61,'Membership data'!$E:$F,2,FALSE)</f>
        <v>M</v>
      </c>
      <c r="D61" s="2" t="str">
        <f>+VLOOKUP(A61,'Membership data'!$E:$I,5,FALSE)</f>
        <v>V40</v>
      </c>
      <c r="E61" s="2" t="str">
        <f t="shared" si="1"/>
        <v>MV40</v>
      </c>
      <c r="F61" s="9"/>
      <c r="G61" s="1">
        <f t="shared" ca="1" si="16"/>
        <v>0</v>
      </c>
      <c r="H61" s="1">
        <f t="shared" ca="1" si="16"/>
        <v>0</v>
      </c>
      <c r="I61" s="1">
        <f t="shared" ca="1" si="16"/>
        <v>0</v>
      </c>
      <c r="J61" s="3" t="str">
        <f t="shared" ca="1" si="3"/>
        <v>Not eligible</v>
      </c>
      <c r="K61" s="1">
        <f t="shared" ca="1" si="17"/>
        <v>0</v>
      </c>
      <c r="L61" s="1">
        <f t="shared" ca="1" si="17"/>
        <v>0</v>
      </c>
      <c r="M61" s="1">
        <f t="shared" ca="1" si="17"/>
        <v>0</v>
      </c>
      <c r="N61" s="3">
        <f t="shared" ca="1" si="5"/>
        <v>0</v>
      </c>
      <c r="O61" s="1">
        <f t="shared" ca="1" si="18"/>
        <v>96</v>
      </c>
      <c r="P61" s="1">
        <f t="shared" ca="1" si="18"/>
        <v>0</v>
      </c>
      <c r="Q61" s="1">
        <f t="shared" ca="1" si="18"/>
        <v>0</v>
      </c>
      <c r="R61" s="3">
        <f t="shared" ca="1" si="7"/>
        <v>96</v>
      </c>
      <c r="S61" s="1">
        <f t="shared" ca="1" si="19"/>
        <v>85</v>
      </c>
      <c r="T61" s="1">
        <f t="shared" ca="1" si="19"/>
        <v>97</v>
      </c>
      <c r="U61" s="1">
        <f t="shared" ca="1" si="19"/>
        <v>89</v>
      </c>
      <c r="V61" s="3">
        <f t="shared" ca="1" si="9"/>
        <v>97</v>
      </c>
      <c r="W61" s="9" t="str">
        <f t="shared" ca="1" si="10"/>
        <v>No</v>
      </c>
      <c r="X61" s="9">
        <f t="shared" ca="1" si="11"/>
        <v>0</v>
      </c>
    </row>
    <row r="62" spans="1:24" x14ac:dyDescent="0.2">
      <c r="A62" s="6" t="s">
        <v>1108</v>
      </c>
      <c r="B62" s="9">
        <f t="shared" ca="1" si="0"/>
        <v>0</v>
      </c>
      <c r="C62" s="2" t="str">
        <f>+VLOOKUP(A62,'Membership data'!$E:$F,2,FALSE)</f>
        <v>M</v>
      </c>
      <c r="D62" s="2" t="str">
        <f>+VLOOKUP(A62,'Membership data'!$E:$I,5,FALSE)</f>
        <v>V40</v>
      </c>
      <c r="E62" s="2" t="str">
        <f t="shared" si="1"/>
        <v>MV40</v>
      </c>
      <c r="F62" s="9"/>
      <c r="G62" s="1">
        <f t="shared" ca="1" si="16"/>
        <v>0</v>
      </c>
      <c r="H62" s="1">
        <f t="shared" ca="1" si="16"/>
        <v>0</v>
      </c>
      <c r="I62" s="1">
        <f t="shared" ca="1" si="16"/>
        <v>0</v>
      </c>
      <c r="J62" s="3" t="str">
        <f t="shared" ca="1" si="3"/>
        <v>Not eligible</v>
      </c>
      <c r="K62" s="1">
        <f t="shared" ca="1" si="17"/>
        <v>0</v>
      </c>
      <c r="L62" s="1">
        <f t="shared" ca="1" si="17"/>
        <v>0</v>
      </c>
      <c r="M62" s="1">
        <f t="shared" ca="1" si="17"/>
        <v>0</v>
      </c>
      <c r="N62" s="3">
        <f t="shared" ca="1" si="5"/>
        <v>0</v>
      </c>
      <c r="O62" s="1">
        <f t="shared" ca="1" si="18"/>
        <v>94</v>
      </c>
      <c r="P62" s="1">
        <f t="shared" ca="1" si="18"/>
        <v>0</v>
      </c>
      <c r="Q62" s="1">
        <f t="shared" ca="1" si="18"/>
        <v>0</v>
      </c>
      <c r="R62" s="3">
        <f t="shared" ca="1" si="7"/>
        <v>94</v>
      </c>
      <c r="S62" s="1">
        <f t="shared" ca="1" si="19"/>
        <v>86</v>
      </c>
      <c r="T62" s="1">
        <f t="shared" ca="1" si="19"/>
        <v>0</v>
      </c>
      <c r="U62" s="1">
        <f t="shared" ca="1" si="19"/>
        <v>88</v>
      </c>
      <c r="V62" s="3">
        <f t="shared" ca="1" si="9"/>
        <v>88</v>
      </c>
      <c r="W62" s="9" t="str">
        <f t="shared" ca="1" si="10"/>
        <v>No</v>
      </c>
      <c r="X62" s="9">
        <f t="shared" ca="1" si="11"/>
        <v>0</v>
      </c>
    </row>
    <row r="63" spans="1:24" x14ac:dyDescent="0.2">
      <c r="A63" s="6" t="s">
        <v>41</v>
      </c>
      <c r="B63" s="9">
        <f t="shared" ca="1" si="0"/>
        <v>0</v>
      </c>
      <c r="C63" s="2" t="str">
        <f>+VLOOKUP(A63,'Membership data'!$E:$F,2,FALSE)</f>
        <v>M</v>
      </c>
      <c r="D63" s="2" t="str">
        <f>+VLOOKUP(A63,'Membership data'!$E:$I,5,FALSE)</f>
        <v>V50</v>
      </c>
      <c r="E63" s="2" t="str">
        <f t="shared" si="1"/>
        <v>MV50</v>
      </c>
      <c r="F63" s="9"/>
      <c r="G63" s="1">
        <f t="shared" ca="1" si="16"/>
        <v>0</v>
      </c>
      <c r="H63" s="1">
        <f t="shared" ca="1" si="16"/>
        <v>0</v>
      </c>
      <c r="I63" s="1">
        <f t="shared" ca="1" si="16"/>
        <v>0</v>
      </c>
      <c r="J63" s="3" t="str">
        <f t="shared" ca="1" si="3"/>
        <v>Not eligible</v>
      </c>
      <c r="K63" s="1">
        <f t="shared" ca="1" si="17"/>
        <v>0</v>
      </c>
      <c r="L63" s="1">
        <f t="shared" ca="1" si="17"/>
        <v>0</v>
      </c>
      <c r="M63" s="1">
        <f t="shared" ca="1" si="17"/>
        <v>0</v>
      </c>
      <c r="N63" s="3">
        <f t="shared" ca="1" si="5"/>
        <v>0</v>
      </c>
      <c r="O63" s="1">
        <f t="shared" ca="1" si="18"/>
        <v>93</v>
      </c>
      <c r="P63" s="1">
        <f t="shared" ca="1" si="18"/>
        <v>0</v>
      </c>
      <c r="Q63" s="1">
        <f t="shared" ca="1" si="18"/>
        <v>0</v>
      </c>
      <c r="R63" s="3">
        <f t="shared" ca="1" si="7"/>
        <v>93</v>
      </c>
      <c r="S63" s="1">
        <f t="shared" ca="1" si="19"/>
        <v>0</v>
      </c>
      <c r="T63" s="1">
        <f t="shared" ca="1" si="19"/>
        <v>0</v>
      </c>
      <c r="U63" s="1">
        <f t="shared" ca="1" si="19"/>
        <v>0</v>
      </c>
      <c r="V63" s="3" t="str">
        <f t="shared" ca="1" si="9"/>
        <v>Not eligible</v>
      </c>
      <c r="W63" s="9" t="str">
        <f t="shared" ca="1" si="10"/>
        <v>No</v>
      </c>
      <c r="X63" s="9">
        <f t="shared" ca="1" si="11"/>
        <v>0</v>
      </c>
    </row>
    <row r="64" spans="1:24" x14ac:dyDescent="0.2">
      <c r="A64" s="6" t="s">
        <v>938</v>
      </c>
      <c r="B64" s="9">
        <f t="shared" ca="1" si="0"/>
        <v>0</v>
      </c>
      <c r="C64" s="2" t="str">
        <f>+VLOOKUP(A64,'Membership data'!$E:$F,2,FALSE)</f>
        <v>M</v>
      </c>
      <c r="D64" s="2" t="str">
        <f>+VLOOKUP(A64,'Membership data'!$E:$I,5,FALSE)</f>
        <v>V40</v>
      </c>
      <c r="E64" s="2" t="str">
        <f t="shared" si="1"/>
        <v>MV40</v>
      </c>
      <c r="F64" s="9"/>
      <c r="G64" s="1">
        <f t="shared" ca="1" si="16"/>
        <v>0</v>
      </c>
      <c r="H64" s="1">
        <f t="shared" ca="1" si="16"/>
        <v>0</v>
      </c>
      <c r="I64" s="1">
        <f t="shared" ca="1" si="16"/>
        <v>0</v>
      </c>
      <c r="J64" s="3" t="str">
        <f t="shared" ca="1" si="3"/>
        <v>Not eligible</v>
      </c>
      <c r="K64" s="1">
        <f t="shared" ca="1" si="17"/>
        <v>0</v>
      </c>
      <c r="L64" s="1">
        <f t="shared" ca="1" si="17"/>
        <v>0</v>
      </c>
      <c r="M64" s="1">
        <f t="shared" ca="1" si="17"/>
        <v>0</v>
      </c>
      <c r="N64" s="3">
        <f t="shared" ca="1" si="5"/>
        <v>0</v>
      </c>
      <c r="O64" s="1">
        <f t="shared" ca="1" si="18"/>
        <v>91</v>
      </c>
      <c r="P64" s="1">
        <f t="shared" ca="1" si="18"/>
        <v>0</v>
      </c>
      <c r="Q64" s="1">
        <f t="shared" ca="1" si="18"/>
        <v>0</v>
      </c>
      <c r="R64" s="3">
        <f t="shared" ca="1" si="7"/>
        <v>91</v>
      </c>
      <c r="S64" s="1">
        <f t="shared" ca="1" si="19"/>
        <v>0</v>
      </c>
      <c r="T64" s="1">
        <f t="shared" ca="1" si="19"/>
        <v>0</v>
      </c>
      <c r="U64" s="1">
        <f t="shared" ca="1" si="19"/>
        <v>0</v>
      </c>
      <c r="V64" s="3" t="str">
        <f t="shared" ca="1" si="9"/>
        <v>Not eligible</v>
      </c>
      <c r="W64" s="9" t="str">
        <f t="shared" ca="1" si="10"/>
        <v>No</v>
      </c>
      <c r="X64" s="9">
        <f t="shared" ca="1" si="11"/>
        <v>0</v>
      </c>
    </row>
    <row r="65" spans="1:24" x14ac:dyDescent="0.2">
      <c r="A65" s="6" t="s">
        <v>636</v>
      </c>
      <c r="B65" s="9">
        <f t="shared" ca="1" si="0"/>
        <v>0</v>
      </c>
      <c r="C65" s="2" t="str">
        <f>+VLOOKUP(A65,'Membership data'!$E:$F,2,FALSE)</f>
        <v>M</v>
      </c>
      <c r="D65" s="2" t="str">
        <f>+VLOOKUP(A65,'Membership data'!$E:$I,5,FALSE)</f>
        <v>V50</v>
      </c>
      <c r="E65" s="2" t="str">
        <f t="shared" si="1"/>
        <v>MV50</v>
      </c>
      <c r="F65" s="9"/>
      <c r="G65" s="1">
        <f t="shared" ca="1" si="16"/>
        <v>0</v>
      </c>
      <c r="H65" s="1">
        <f t="shared" ca="1" si="16"/>
        <v>0</v>
      </c>
      <c r="I65" s="1">
        <f t="shared" ca="1" si="16"/>
        <v>0</v>
      </c>
      <c r="J65" s="3" t="str">
        <f t="shared" ca="1" si="3"/>
        <v>Not eligible</v>
      </c>
      <c r="K65" s="1">
        <f t="shared" ca="1" si="17"/>
        <v>0</v>
      </c>
      <c r="L65" s="1">
        <f t="shared" ca="1" si="17"/>
        <v>0</v>
      </c>
      <c r="M65" s="1">
        <f t="shared" ca="1" si="17"/>
        <v>0</v>
      </c>
      <c r="N65" s="3">
        <f t="shared" ca="1" si="5"/>
        <v>0</v>
      </c>
      <c r="O65" s="1">
        <f t="shared" ca="1" si="18"/>
        <v>90</v>
      </c>
      <c r="P65" s="1">
        <f t="shared" ca="1" si="18"/>
        <v>0</v>
      </c>
      <c r="Q65" s="1">
        <f t="shared" ca="1" si="18"/>
        <v>0</v>
      </c>
      <c r="R65" s="3">
        <f t="shared" ca="1" si="7"/>
        <v>90</v>
      </c>
      <c r="S65" s="1">
        <f t="shared" ca="1" si="19"/>
        <v>79</v>
      </c>
      <c r="T65" s="1">
        <f t="shared" ca="1" si="19"/>
        <v>0</v>
      </c>
      <c r="U65" s="1">
        <f t="shared" ca="1" si="19"/>
        <v>0</v>
      </c>
      <c r="V65" s="3">
        <f t="shared" ca="1" si="9"/>
        <v>79</v>
      </c>
      <c r="W65" s="9" t="str">
        <f t="shared" ca="1" si="10"/>
        <v>No</v>
      </c>
      <c r="X65" s="9">
        <f t="shared" ca="1" si="11"/>
        <v>0</v>
      </c>
    </row>
    <row r="66" spans="1:24" x14ac:dyDescent="0.2">
      <c r="A66" s="6" t="s">
        <v>1109</v>
      </c>
      <c r="B66" s="9">
        <f t="shared" ca="1" si="0"/>
        <v>0</v>
      </c>
      <c r="C66" s="2" t="str">
        <f>+VLOOKUP(A66,'Membership data'!$E:$F,2,FALSE)</f>
        <v>M</v>
      </c>
      <c r="D66" s="2" t="str">
        <f>+VLOOKUP(A66,'Membership data'!$E:$I,5,FALSE)</f>
        <v>SEN</v>
      </c>
      <c r="E66" s="2" t="str">
        <f t="shared" si="1"/>
        <v>MSEN</v>
      </c>
      <c r="F66" s="9"/>
      <c r="G66" s="1">
        <f t="shared" ref="G66:I85" ca="1" si="20">+IFERROR(VLOOKUP($A66,INDIRECT("'"&amp;G$4&amp;"'!B:K"),10,FALSE),0)</f>
        <v>0</v>
      </c>
      <c r="H66" s="1">
        <f t="shared" ca="1" si="20"/>
        <v>0</v>
      </c>
      <c r="I66" s="1">
        <f t="shared" ca="1" si="20"/>
        <v>0</v>
      </c>
      <c r="J66" s="3" t="str">
        <f t="shared" ca="1" si="3"/>
        <v>Not eligible</v>
      </c>
      <c r="K66" s="1">
        <f t="shared" ref="K66:M85" ca="1" si="21">+IFERROR(VLOOKUP($A66,INDIRECT("'"&amp;K$4&amp;"'!B:K"),10,FALSE),0)</f>
        <v>0</v>
      </c>
      <c r="L66" s="1">
        <f t="shared" ca="1" si="21"/>
        <v>0</v>
      </c>
      <c r="M66" s="1">
        <f t="shared" ca="1" si="21"/>
        <v>0</v>
      </c>
      <c r="N66" s="3">
        <f t="shared" ca="1" si="5"/>
        <v>0</v>
      </c>
      <c r="O66" s="1">
        <f t="shared" ref="O66:Q85" ca="1" si="22">+IFERROR(VLOOKUP($A66,INDIRECT("'"&amp;O$4&amp;"'!B:K"),10,FALSE),0)</f>
        <v>92</v>
      </c>
      <c r="P66" s="1">
        <f t="shared" ca="1" si="22"/>
        <v>0</v>
      </c>
      <c r="Q66" s="1">
        <f t="shared" ca="1" si="22"/>
        <v>0</v>
      </c>
      <c r="R66" s="3">
        <f t="shared" ca="1" si="7"/>
        <v>92</v>
      </c>
      <c r="S66" s="1">
        <f t="shared" ref="S66:U85" ca="1" si="23">+IFERROR(VLOOKUP($A66,INDIRECT("'"&amp;S$4&amp;"'!B:K"),10,FALSE),0)</f>
        <v>80</v>
      </c>
      <c r="T66" s="1">
        <f t="shared" ca="1" si="23"/>
        <v>86</v>
      </c>
      <c r="U66" s="1">
        <f t="shared" ca="1" si="23"/>
        <v>0</v>
      </c>
      <c r="V66" s="3">
        <f t="shared" ca="1" si="9"/>
        <v>86</v>
      </c>
      <c r="W66" s="9" t="str">
        <f t="shared" ca="1" si="10"/>
        <v>No</v>
      </c>
      <c r="X66" s="9">
        <f t="shared" ca="1" si="11"/>
        <v>0</v>
      </c>
    </row>
    <row r="67" spans="1:24" x14ac:dyDescent="0.2">
      <c r="A67" s="6" t="s">
        <v>662</v>
      </c>
      <c r="B67" s="9">
        <f t="shared" ca="1" si="0"/>
        <v>0</v>
      </c>
      <c r="C67" s="2" t="str">
        <f>+VLOOKUP(A67,'Membership data'!$E:$F,2,FALSE)</f>
        <v>M</v>
      </c>
      <c r="D67" s="2" t="str">
        <f>+VLOOKUP(A67,'Membership data'!$E:$I,5,FALSE)</f>
        <v>V40</v>
      </c>
      <c r="E67" s="2" t="str">
        <f t="shared" si="1"/>
        <v>MV40</v>
      </c>
      <c r="F67" s="9"/>
      <c r="G67" s="1">
        <f t="shared" ca="1" si="20"/>
        <v>0</v>
      </c>
      <c r="H67" s="1">
        <f t="shared" ca="1" si="20"/>
        <v>0</v>
      </c>
      <c r="I67" s="1">
        <f t="shared" ca="1" si="20"/>
        <v>0</v>
      </c>
      <c r="J67" s="3" t="str">
        <f t="shared" ca="1" si="3"/>
        <v>Not eligible</v>
      </c>
      <c r="K67" s="1">
        <f t="shared" ca="1" si="21"/>
        <v>0</v>
      </c>
      <c r="L67" s="1">
        <f t="shared" ca="1" si="21"/>
        <v>0</v>
      </c>
      <c r="M67" s="1">
        <f t="shared" ca="1" si="21"/>
        <v>0</v>
      </c>
      <c r="N67" s="3">
        <f t="shared" ca="1" si="5"/>
        <v>0</v>
      </c>
      <c r="O67" s="1">
        <f t="shared" ca="1" si="22"/>
        <v>88</v>
      </c>
      <c r="P67" s="1">
        <f t="shared" ca="1" si="22"/>
        <v>0</v>
      </c>
      <c r="Q67" s="1">
        <f t="shared" ca="1" si="22"/>
        <v>0</v>
      </c>
      <c r="R67" s="3">
        <f t="shared" ca="1" si="7"/>
        <v>88</v>
      </c>
      <c r="S67" s="1">
        <f t="shared" ca="1" si="23"/>
        <v>48</v>
      </c>
      <c r="T67" s="1">
        <f t="shared" ca="1" si="23"/>
        <v>84</v>
      </c>
      <c r="U67" s="1">
        <f t="shared" ca="1" si="23"/>
        <v>0</v>
      </c>
      <c r="V67" s="3">
        <f t="shared" ca="1" si="9"/>
        <v>84</v>
      </c>
      <c r="W67" s="9" t="str">
        <f t="shared" ca="1" si="10"/>
        <v>No</v>
      </c>
      <c r="X67" s="9">
        <f t="shared" ca="1" si="11"/>
        <v>0</v>
      </c>
    </row>
    <row r="68" spans="1:24" x14ac:dyDescent="0.2">
      <c r="A68" s="6" t="s">
        <v>1110</v>
      </c>
      <c r="B68" s="9">
        <f t="shared" ca="1" si="0"/>
        <v>0</v>
      </c>
      <c r="C68" s="2" t="str">
        <f>+VLOOKUP(A68,'Membership data'!$E:$F,2,FALSE)</f>
        <v>M</v>
      </c>
      <c r="D68" s="2" t="str">
        <f>+VLOOKUP(A68,'Membership data'!$E:$I,5,FALSE)</f>
        <v>V40</v>
      </c>
      <c r="E68" s="2" t="str">
        <f t="shared" si="1"/>
        <v>MV40</v>
      </c>
      <c r="F68" s="9"/>
      <c r="G68" s="1">
        <f t="shared" ca="1" si="20"/>
        <v>0</v>
      </c>
      <c r="H68" s="1">
        <f t="shared" ca="1" si="20"/>
        <v>0</v>
      </c>
      <c r="I68" s="1">
        <f t="shared" ca="1" si="20"/>
        <v>0</v>
      </c>
      <c r="J68" s="3" t="str">
        <f t="shared" ca="1" si="3"/>
        <v>Not eligible</v>
      </c>
      <c r="K68" s="1">
        <f t="shared" ca="1" si="21"/>
        <v>0</v>
      </c>
      <c r="L68" s="1">
        <f t="shared" ca="1" si="21"/>
        <v>0</v>
      </c>
      <c r="M68" s="1">
        <f t="shared" ca="1" si="21"/>
        <v>0</v>
      </c>
      <c r="N68" s="3">
        <f t="shared" ca="1" si="5"/>
        <v>0</v>
      </c>
      <c r="O68" s="1">
        <f t="shared" ca="1" si="22"/>
        <v>86</v>
      </c>
      <c r="P68" s="1">
        <f t="shared" ca="1" si="22"/>
        <v>90</v>
      </c>
      <c r="Q68" s="1">
        <f t="shared" ca="1" si="22"/>
        <v>0</v>
      </c>
      <c r="R68" s="3">
        <f t="shared" ca="1" si="7"/>
        <v>90</v>
      </c>
      <c r="S68" s="1">
        <f t="shared" ca="1" si="23"/>
        <v>74</v>
      </c>
      <c r="T68" s="1">
        <f t="shared" ca="1" si="23"/>
        <v>0</v>
      </c>
      <c r="U68" s="1">
        <f t="shared" ca="1" si="23"/>
        <v>0</v>
      </c>
      <c r="V68" s="3">
        <f t="shared" ca="1" si="9"/>
        <v>74</v>
      </c>
      <c r="W68" s="9" t="str">
        <f t="shared" ca="1" si="10"/>
        <v>No</v>
      </c>
      <c r="X68" s="9">
        <f t="shared" ca="1" si="11"/>
        <v>0</v>
      </c>
    </row>
    <row r="69" spans="1:24" x14ac:dyDescent="0.2">
      <c r="A69" s="6" t="s">
        <v>1111</v>
      </c>
      <c r="B69" s="9">
        <f t="shared" ca="1" si="0"/>
        <v>0</v>
      </c>
      <c r="C69" s="2" t="str">
        <f>+VLOOKUP(A69,'Membership data'!$E:$F,2,FALSE)</f>
        <v>M</v>
      </c>
      <c r="D69" s="2" t="str">
        <f>+VLOOKUP(A69,'Membership data'!$E:$I,5,FALSE)</f>
        <v>V50</v>
      </c>
      <c r="E69" s="2" t="str">
        <f t="shared" si="1"/>
        <v>MV50</v>
      </c>
      <c r="F69" s="9"/>
      <c r="G69" s="1">
        <f t="shared" ca="1" si="20"/>
        <v>0</v>
      </c>
      <c r="H69" s="1">
        <f t="shared" ca="1" si="20"/>
        <v>0</v>
      </c>
      <c r="I69" s="1">
        <f t="shared" ca="1" si="20"/>
        <v>0</v>
      </c>
      <c r="J69" s="3" t="str">
        <f t="shared" ca="1" si="3"/>
        <v>Not eligible</v>
      </c>
      <c r="K69" s="1">
        <f t="shared" ca="1" si="21"/>
        <v>0</v>
      </c>
      <c r="L69" s="1">
        <f t="shared" ca="1" si="21"/>
        <v>0</v>
      </c>
      <c r="M69" s="1">
        <f t="shared" ca="1" si="21"/>
        <v>0</v>
      </c>
      <c r="N69" s="3">
        <f t="shared" ca="1" si="5"/>
        <v>0</v>
      </c>
      <c r="O69" s="1">
        <f t="shared" ca="1" si="22"/>
        <v>85</v>
      </c>
      <c r="P69" s="1">
        <f t="shared" ca="1" si="22"/>
        <v>0</v>
      </c>
      <c r="Q69" s="1">
        <f t="shared" ca="1" si="22"/>
        <v>0</v>
      </c>
      <c r="R69" s="3">
        <f t="shared" ca="1" si="7"/>
        <v>85</v>
      </c>
      <c r="S69" s="1">
        <f t="shared" ca="1" si="23"/>
        <v>0</v>
      </c>
      <c r="T69" s="1">
        <f t="shared" ca="1" si="23"/>
        <v>0</v>
      </c>
      <c r="U69" s="1">
        <f t="shared" ca="1" si="23"/>
        <v>0</v>
      </c>
      <c r="V69" s="3" t="str">
        <f t="shared" ca="1" si="9"/>
        <v>Not eligible</v>
      </c>
      <c r="W69" s="9" t="str">
        <f t="shared" ca="1" si="10"/>
        <v>No</v>
      </c>
      <c r="X69" s="9">
        <f t="shared" ca="1" si="11"/>
        <v>0</v>
      </c>
    </row>
    <row r="70" spans="1:24" x14ac:dyDescent="0.2">
      <c r="A70" s="6" t="s">
        <v>49</v>
      </c>
      <c r="B70" s="9">
        <f t="shared" ref="B70:B133" ca="1" si="24">+X70</f>
        <v>0</v>
      </c>
      <c r="C70" s="2" t="str">
        <f>+VLOOKUP(A70,'Membership data'!$E:$F,2,FALSE)</f>
        <v>M</v>
      </c>
      <c r="D70" s="2" t="str">
        <f>+VLOOKUP(A70,'Membership data'!$E:$I,5,FALSE)</f>
        <v>V50</v>
      </c>
      <c r="E70" s="2" t="str">
        <f t="shared" ref="E70:E133" si="25">+C70&amp;D70</f>
        <v>MV50</v>
      </c>
      <c r="F70" s="9"/>
      <c r="G70" s="1">
        <f t="shared" ca="1" si="20"/>
        <v>0</v>
      </c>
      <c r="H70" s="1">
        <f t="shared" ca="1" si="20"/>
        <v>0</v>
      </c>
      <c r="I70" s="1">
        <f t="shared" ca="1" si="20"/>
        <v>0</v>
      </c>
      <c r="J70" s="3" t="str">
        <f t="shared" ref="J70:J133" ca="1" si="26">+IF($J$6="COMPLETE",IF(SUM(G70:I70)=0,"Not eligible",MAX(G70:I70)),MAX(G70:I70))</f>
        <v>Not eligible</v>
      </c>
      <c r="K70" s="1">
        <f t="shared" ca="1" si="21"/>
        <v>0</v>
      </c>
      <c r="L70" s="1">
        <f t="shared" ca="1" si="21"/>
        <v>0</v>
      </c>
      <c r="M70" s="1">
        <f t="shared" ca="1" si="21"/>
        <v>0</v>
      </c>
      <c r="N70" s="3">
        <f t="shared" ref="N70:N133" ca="1" si="27">+IF($N$6="COMPLETE",IF(SUM(K70:M70)=0,"Not eligible",MAX(K70:M70)),MAX(K70:M70))</f>
        <v>0</v>
      </c>
      <c r="O70" s="1">
        <f t="shared" ca="1" si="22"/>
        <v>84</v>
      </c>
      <c r="P70" s="1">
        <f t="shared" ca="1" si="22"/>
        <v>0</v>
      </c>
      <c r="Q70" s="1">
        <f t="shared" ca="1" si="22"/>
        <v>0</v>
      </c>
      <c r="R70" s="3">
        <f t="shared" ref="R70:R133" ca="1" si="28">+IF($R$6="COMPLETE",IF(SUM(O70:Q70)=0,"Not eligible",MAX(O70:Q70)),MAX(O70:Q70))</f>
        <v>84</v>
      </c>
      <c r="S70" s="1">
        <f t="shared" ca="1" si="23"/>
        <v>66</v>
      </c>
      <c r="T70" s="1">
        <f t="shared" ca="1" si="23"/>
        <v>0</v>
      </c>
      <c r="U70" s="1">
        <f t="shared" ca="1" si="23"/>
        <v>0</v>
      </c>
      <c r="V70" s="3">
        <f t="shared" ref="V70:V133" ca="1" si="29">+IF($V$6="COMPLETE",IF(SUM(S70:U70)=0,"Not eligible",MAX(S70:U70)),MAX(S70:U70))</f>
        <v>66</v>
      </c>
      <c r="W70" s="9" t="str">
        <f t="shared" ref="W70:W133" ca="1" si="30">+IF(J70="not eligible","No",IF(N70="not eligible","No",IF(R70="not eligible","No",IF(V70="not eligible","No","Yes"))))</f>
        <v>No</v>
      </c>
      <c r="X70" s="9">
        <f t="shared" ref="X70:X133" ca="1" si="31">+IF(W70="NO",0,SUM(V70,R70,N70,J70))</f>
        <v>0</v>
      </c>
    </row>
    <row r="71" spans="1:24" x14ac:dyDescent="0.2">
      <c r="A71" s="6" t="s">
        <v>1112</v>
      </c>
      <c r="B71" s="9">
        <f t="shared" ca="1" si="24"/>
        <v>0</v>
      </c>
      <c r="C71" s="2" t="str">
        <f>+VLOOKUP(A71,'Membership data'!$E:$F,2,FALSE)</f>
        <v>M</v>
      </c>
      <c r="D71" s="2" t="str">
        <f>+VLOOKUP(A71,'Membership data'!$E:$I,5,FALSE)</f>
        <v>SEN</v>
      </c>
      <c r="E71" s="2" t="str">
        <f t="shared" si="25"/>
        <v>MSEN</v>
      </c>
      <c r="F71" s="9"/>
      <c r="G71" s="1">
        <f t="shared" ca="1" si="20"/>
        <v>0</v>
      </c>
      <c r="H71" s="1">
        <f t="shared" ca="1" si="20"/>
        <v>0</v>
      </c>
      <c r="I71" s="1">
        <f t="shared" ca="1" si="20"/>
        <v>0</v>
      </c>
      <c r="J71" s="3" t="str">
        <f t="shared" ca="1" si="26"/>
        <v>Not eligible</v>
      </c>
      <c r="K71" s="1">
        <f t="shared" ca="1" si="21"/>
        <v>0</v>
      </c>
      <c r="L71" s="1">
        <f t="shared" ca="1" si="21"/>
        <v>0</v>
      </c>
      <c r="M71" s="1">
        <f t="shared" ca="1" si="21"/>
        <v>0</v>
      </c>
      <c r="N71" s="3">
        <f t="shared" ca="1" si="27"/>
        <v>0</v>
      </c>
      <c r="O71" s="1">
        <f t="shared" ca="1" si="22"/>
        <v>83</v>
      </c>
      <c r="P71" s="1">
        <f t="shared" ca="1" si="22"/>
        <v>0</v>
      </c>
      <c r="Q71" s="1">
        <f t="shared" ca="1" si="22"/>
        <v>0</v>
      </c>
      <c r="R71" s="3">
        <f t="shared" ca="1" si="28"/>
        <v>83</v>
      </c>
      <c r="S71" s="1">
        <f t="shared" ca="1" si="23"/>
        <v>0</v>
      </c>
      <c r="T71" s="1">
        <f t="shared" ca="1" si="23"/>
        <v>0</v>
      </c>
      <c r="U71" s="1">
        <f t="shared" ca="1" si="23"/>
        <v>70</v>
      </c>
      <c r="V71" s="3">
        <f t="shared" ca="1" si="29"/>
        <v>70</v>
      </c>
      <c r="W71" s="9" t="str">
        <f t="shared" ca="1" si="30"/>
        <v>No</v>
      </c>
      <c r="X71" s="9">
        <f t="shared" ca="1" si="31"/>
        <v>0</v>
      </c>
    </row>
    <row r="72" spans="1:24" x14ac:dyDescent="0.2">
      <c r="A72" s="6" t="s">
        <v>816</v>
      </c>
      <c r="B72" s="9">
        <f t="shared" ca="1" si="24"/>
        <v>0</v>
      </c>
      <c r="C72" s="2" t="str">
        <f>+VLOOKUP(A72,'Membership data'!$E:$F,2,FALSE)</f>
        <v>M</v>
      </c>
      <c r="D72" s="2" t="str">
        <f>+VLOOKUP(A72,'Membership data'!$E:$I,5,FALSE)</f>
        <v>V50</v>
      </c>
      <c r="E72" s="2" t="str">
        <f t="shared" si="25"/>
        <v>MV50</v>
      </c>
      <c r="F72" s="9"/>
      <c r="G72" s="1">
        <f t="shared" ca="1" si="20"/>
        <v>0</v>
      </c>
      <c r="H72" s="1">
        <f t="shared" ca="1" si="20"/>
        <v>0</v>
      </c>
      <c r="I72" s="1">
        <f t="shared" ca="1" si="20"/>
        <v>0</v>
      </c>
      <c r="J72" s="3" t="str">
        <f t="shared" ca="1" si="26"/>
        <v>Not eligible</v>
      </c>
      <c r="K72" s="1">
        <f t="shared" ca="1" si="21"/>
        <v>0</v>
      </c>
      <c r="L72" s="1">
        <f t="shared" ca="1" si="21"/>
        <v>0</v>
      </c>
      <c r="M72" s="1">
        <f t="shared" ca="1" si="21"/>
        <v>0</v>
      </c>
      <c r="N72" s="3">
        <f t="shared" ca="1" si="27"/>
        <v>0</v>
      </c>
      <c r="O72" s="1">
        <f t="shared" ca="1" si="22"/>
        <v>82</v>
      </c>
      <c r="P72" s="1">
        <f t="shared" ca="1" si="22"/>
        <v>0</v>
      </c>
      <c r="Q72" s="1">
        <f t="shared" ca="1" si="22"/>
        <v>0</v>
      </c>
      <c r="R72" s="3">
        <f t="shared" ca="1" si="28"/>
        <v>82</v>
      </c>
      <c r="S72" s="1">
        <f t="shared" ca="1" si="23"/>
        <v>61</v>
      </c>
      <c r="T72" s="1">
        <f t="shared" ca="1" si="23"/>
        <v>83</v>
      </c>
      <c r="U72" s="1">
        <f t="shared" ca="1" si="23"/>
        <v>0</v>
      </c>
      <c r="V72" s="3">
        <f t="shared" ca="1" si="29"/>
        <v>83</v>
      </c>
      <c r="W72" s="9" t="str">
        <f t="shared" ca="1" si="30"/>
        <v>No</v>
      </c>
      <c r="X72" s="9">
        <f t="shared" ca="1" si="31"/>
        <v>0</v>
      </c>
    </row>
    <row r="73" spans="1:24" x14ac:dyDescent="0.2">
      <c r="A73" s="6" t="s">
        <v>882</v>
      </c>
      <c r="B73" s="9">
        <f t="shared" ca="1" si="24"/>
        <v>267</v>
      </c>
      <c r="C73" s="2" t="str">
        <f>+VLOOKUP(A73,'Membership data'!$E:$F,2,FALSE)</f>
        <v>M</v>
      </c>
      <c r="D73" s="2" t="str">
        <f>+VLOOKUP(A73,'Membership data'!$E:$I,5,FALSE)</f>
        <v>SEN</v>
      </c>
      <c r="E73" s="2" t="str">
        <f t="shared" si="25"/>
        <v>MSEN</v>
      </c>
      <c r="F73" s="9"/>
      <c r="G73" s="1">
        <f t="shared" ca="1" si="20"/>
        <v>0</v>
      </c>
      <c r="H73" s="1">
        <f t="shared" ca="1" si="20"/>
        <v>95</v>
      </c>
      <c r="I73" s="1">
        <f t="shared" ca="1" si="20"/>
        <v>0</v>
      </c>
      <c r="J73" s="3">
        <f t="shared" ca="1" si="26"/>
        <v>95</v>
      </c>
      <c r="K73" s="1">
        <f t="shared" ca="1" si="21"/>
        <v>0</v>
      </c>
      <c r="L73" s="1">
        <f t="shared" ca="1" si="21"/>
        <v>0</v>
      </c>
      <c r="M73" s="1">
        <f t="shared" ca="1" si="21"/>
        <v>0</v>
      </c>
      <c r="N73" s="3">
        <f t="shared" ca="1" si="27"/>
        <v>0</v>
      </c>
      <c r="O73" s="1">
        <f t="shared" ca="1" si="22"/>
        <v>81</v>
      </c>
      <c r="P73" s="1">
        <f t="shared" ca="1" si="22"/>
        <v>0</v>
      </c>
      <c r="Q73" s="1">
        <f t="shared" ca="1" si="22"/>
        <v>0</v>
      </c>
      <c r="R73" s="3">
        <f t="shared" ca="1" si="28"/>
        <v>81</v>
      </c>
      <c r="S73" s="1">
        <f t="shared" ca="1" si="23"/>
        <v>70</v>
      </c>
      <c r="T73" s="1">
        <f t="shared" ca="1" si="23"/>
        <v>91</v>
      </c>
      <c r="U73" s="1">
        <f t="shared" ca="1" si="23"/>
        <v>0</v>
      </c>
      <c r="V73" s="3">
        <f t="shared" ca="1" si="29"/>
        <v>91</v>
      </c>
      <c r="W73" s="9" t="str">
        <f t="shared" ca="1" si="30"/>
        <v>Yes</v>
      </c>
      <c r="X73" s="9">
        <f t="shared" ca="1" si="31"/>
        <v>267</v>
      </c>
    </row>
    <row r="74" spans="1:24" x14ac:dyDescent="0.2">
      <c r="A74" s="6" t="s">
        <v>974</v>
      </c>
      <c r="B74" s="9">
        <f t="shared" ca="1" si="24"/>
        <v>0</v>
      </c>
      <c r="C74" s="2" t="str">
        <f>+VLOOKUP(A74,'Membership data'!$E:$F,2,FALSE)</f>
        <v>M</v>
      </c>
      <c r="D74" s="2" t="str">
        <f>+VLOOKUP(A74,'Membership data'!$E:$I,5,FALSE)</f>
        <v>V60+</v>
      </c>
      <c r="E74" s="2" t="str">
        <f t="shared" si="25"/>
        <v>MV60+</v>
      </c>
      <c r="F74" s="9"/>
      <c r="G74" s="1">
        <f t="shared" ca="1" si="20"/>
        <v>0</v>
      </c>
      <c r="H74" s="1">
        <f t="shared" ca="1" si="20"/>
        <v>0</v>
      </c>
      <c r="I74" s="1">
        <f t="shared" ca="1" si="20"/>
        <v>0</v>
      </c>
      <c r="J74" s="3" t="str">
        <f t="shared" ca="1" si="26"/>
        <v>Not eligible</v>
      </c>
      <c r="K74" s="1">
        <f t="shared" ca="1" si="21"/>
        <v>0</v>
      </c>
      <c r="L74" s="1">
        <f t="shared" ca="1" si="21"/>
        <v>0</v>
      </c>
      <c r="M74" s="1">
        <f t="shared" ca="1" si="21"/>
        <v>0</v>
      </c>
      <c r="N74" s="3">
        <f t="shared" ca="1" si="27"/>
        <v>0</v>
      </c>
      <c r="O74" s="1">
        <f t="shared" ca="1" si="22"/>
        <v>80</v>
      </c>
      <c r="P74" s="1">
        <f t="shared" ca="1" si="22"/>
        <v>0</v>
      </c>
      <c r="Q74" s="1">
        <f t="shared" ca="1" si="22"/>
        <v>0</v>
      </c>
      <c r="R74" s="3">
        <f t="shared" ca="1" si="28"/>
        <v>80</v>
      </c>
      <c r="S74" s="1">
        <f t="shared" ca="1" si="23"/>
        <v>0</v>
      </c>
      <c r="T74" s="1">
        <f t="shared" ca="1" si="23"/>
        <v>0</v>
      </c>
      <c r="U74" s="1">
        <f t="shared" ca="1" si="23"/>
        <v>59</v>
      </c>
      <c r="V74" s="3">
        <f t="shared" ca="1" si="29"/>
        <v>59</v>
      </c>
      <c r="W74" s="9" t="str">
        <f t="shared" ca="1" si="30"/>
        <v>No</v>
      </c>
      <c r="X74" s="9">
        <f t="shared" ca="1" si="31"/>
        <v>0</v>
      </c>
    </row>
    <row r="75" spans="1:24" x14ac:dyDescent="0.2">
      <c r="A75" s="6" t="s">
        <v>53</v>
      </c>
      <c r="B75" s="9">
        <f t="shared" ca="1" si="24"/>
        <v>0</v>
      </c>
      <c r="C75" s="2" t="str">
        <f>+VLOOKUP(A75,'Membership data'!$E:$F,2,FALSE)</f>
        <v>M</v>
      </c>
      <c r="D75" s="2" t="str">
        <f>+VLOOKUP(A75,'Membership data'!$E:$I,5,FALSE)</f>
        <v>V40</v>
      </c>
      <c r="E75" s="2" t="str">
        <f t="shared" si="25"/>
        <v>MV40</v>
      </c>
      <c r="F75" s="9"/>
      <c r="G75" s="1">
        <f t="shared" ca="1" si="20"/>
        <v>0</v>
      </c>
      <c r="H75" s="1">
        <f t="shared" ca="1" si="20"/>
        <v>92</v>
      </c>
      <c r="I75" s="1">
        <f t="shared" ca="1" si="20"/>
        <v>0</v>
      </c>
      <c r="J75" s="3">
        <f t="shared" ca="1" si="26"/>
        <v>92</v>
      </c>
      <c r="K75" s="1">
        <f t="shared" ca="1" si="21"/>
        <v>0</v>
      </c>
      <c r="L75" s="1">
        <f t="shared" ca="1" si="21"/>
        <v>0</v>
      </c>
      <c r="M75" s="1">
        <f t="shared" ca="1" si="21"/>
        <v>0</v>
      </c>
      <c r="N75" s="3">
        <f t="shared" ca="1" si="27"/>
        <v>0</v>
      </c>
      <c r="O75" s="1">
        <f t="shared" ca="1" si="22"/>
        <v>77</v>
      </c>
      <c r="P75" s="1">
        <f t="shared" ca="1" si="22"/>
        <v>79</v>
      </c>
      <c r="Q75" s="1">
        <f t="shared" ca="1" si="22"/>
        <v>0</v>
      </c>
      <c r="R75" s="3">
        <f t="shared" ca="1" si="28"/>
        <v>79</v>
      </c>
      <c r="S75" s="1">
        <f t="shared" ca="1" si="23"/>
        <v>0</v>
      </c>
      <c r="T75" s="1">
        <f t="shared" ca="1" si="23"/>
        <v>0</v>
      </c>
      <c r="U75" s="1">
        <f t="shared" ca="1" si="23"/>
        <v>0</v>
      </c>
      <c r="V75" s="3" t="str">
        <f t="shared" ca="1" si="29"/>
        <v>Not eligible</v>
      </c>
      <c r="W75" s="9" t="str">
        <f t="shared" ca="1" si="30"/>
        <v>No</v>
      </c>
      <c r="X75" s="9">
        <f t="shared" ca="1" si="31"/>
        <v>0</v>
      </c>
    </row>
    <row r="76" spans="1:24" x14ac:dyDescent="0.2">
      <c r="A76" s="6" t="s">
        <v>820</v>
      </c>
      <c r="B76" s="9">
        <f t="shared" ca="1" si="24"/>
        <v>318</v>
      </c>
      <c r="C76" s="2" t="str">
        <f>+VLOOKUP(A76,'Membership data'!$E:$F,2,FALSE)</f>
        <v>M</v>
      </c>
      <c r="D76" s="2" t="str">
        <f>+VLOOKUP(A76,'Membership data'!$E:$I,5,FALSE)</f>
        <v>SEN</v>
      </c>
      <c r="E76" s="2" t="str">
        <f t="shared" si="25"/>
        <v>MSEN</v>
      </c>
      <c r="F76" s="9"/>
      <c r="G76" s="1">
        <f t="shared" ca="1" si="20"/>
        <v>89</v>
      </c>
      <c r="H76" s="1">
        <f t="shared" ca="1" si="20"/>
        <v>0</v>
      </c>
      <c r="I76" s="1">
        <f t="shared" ca="1" si="20"/>
        <v>0</v>
      </c>
      <c r="J76" s="3">
        <f t="shared" ca="1" si="26"/>
        <v>89</v>
      </c>
      <c r="K76" s="1">
        <f t="shared" ca="1" si="21"/>
        <v>0</v>
      </c>
      <c r="L76" s="1">
        <f t="shared" ca="1" si="21"/>
        <v>84</v>
      </c>
      <c r="M76" s="1">
        <f t="shared" ca="1" si="21"/>
        <v>0</v>
      </c>
      <c r="N76" s="3">
        <f t="shared" ca="1" si="27"/>
        <v>84</v>
      </c>
      <c r="O76" s="1">
        <f t="shared" ca="1" si="22"/>
        <v>78</v>
      </c>
      <c r="P76" s="1">
        <f t="shared" ca="1" si="22"/>
        <v>0</v>
      </c>
      <c r="Q76" s="1">
        <f t="shared" ca="1" si="22"/>
        <v>0</v>
      </c>
      <c r="R76" s="3">
        <f t="shared" ca="1" si="28"/>
        <v>78</v>
      </c>
      <c r="S76" s="1">
        <f t="shared" ca="1" si="23"/>
        <v>67</v>
      </c>
      <c r="T76" s="1">
        <f t="shared" ca="1" si="23"/>
        <v>0</v>
      </c>
      <c r="U76" s="1">
        <f t="shared" ca="1" si="23"/>
        <v>0</v>
      </c>
      <c r="V76" s="3">
        <f t="shared" ca="1" si="29"/>
        <v>67</v>
      </c>
      <c r="W76" s="9" t="str">
        <f t="shared" ca="1" si="30"/>
        <v>Yes</v>
      </c>
      <c r="X76" s="9">
        <f t="shared" ca="1" si="31"/>
        <v>318</v>
      </c>
    </row>
    <row r="77" spans="1:24" x14ac:dyDescent="0.2">
      <c r="A77" s="6" t="s">
        <v>664</v>
      </c>
      <c r="B77" s="9">
        <f t="shared" ca="1" si="24"/>
        <v>0</v>
      </c>
      <c r="C77" s="2" t="str">
        <f>+VLOOKUP(A77,'Membership data'!$E:$F,2,FALSE)</f>
        <v>M</v>
      </c>
      <c r="D77" s="2" t="str">
        <f>+VLOOKUP(A77,'Membership data'!$E:$I,5,FALSE)</f>
        <v>V40</v>
      </c>
      <c r="E77" s="2" t="str">
        <f t="shared" si="25"/>
        <v>MV40</v>
      </c>
      <c r="F77" s="9"/>
      <c r="G77" s="1">
        <f t="shared" ca="1" si="20"/>
        <v>0</v>
      </c>
      <c r="H77" s="1">
        <f t="shared" ca="1" si="20"/>
        <v>0</v>
      </c>
      <c r="I77" s="1">
        <f t="shared" ca="1" si="20"/>
        <v>0</v>
      </c>
      <c r="J77" s="3" t="str">
        <f t="shared" ca="1" si="26"/>
        <v>Not eligible</v>
      </c>
      <c r="K77" s="1">
        <f t="shared" ca="1" si="21"/>
        <v>0</v>
      </c>
      <c r="L77" s="1">
        <f t="shared" ca="1" si="21"/>
        <v>0</v>
      </c>
      <c r="M77" s="1">
        <f t="shared" ca="1" si="21"/>
        <v>0</v>
      </c>
      <c r="N77" s="3">
        <f t="shared" ca="1" si="27"/>
        <v>0</v>
      </c>
      <c r="O77" s="1">
        <f t="shared" ca="1" si="22"/>
        <v>76</v>
      </c>
      <c r="P77" s="1">
        <f t="shared" ca="1" si="22"/>
        <v>0</v>
      </c>
      <c r="Q77" s="1">
        <f t="shared" ca="1" si="22"/>
        <v>0</v>
      </c>
      <c r="R77" s="3">
        <f t="shared" ca="1" si="28"/>
        <v>76</v>
      </c>
      <c r="S77" s="1">
        <f t="shared" ca="1" si="23"/>
        <v>0</v>
      </c>
      <c r="T77" s="1">
        <f t="shared" ca="1" si="23"/>
        <v>0</v>
      </c>
      <c r="U77" s="1">
        <f t="shared" ca="1" si="23"/>
        <v>0</v>
      </c>
      <c r="V77" s="3" t="str">
        <f t="shared" ca="1" si="29"/>
        <v>Not eligible</v>
      </c>
      <c r="W77" s="9" t="str">
        <f t="shared" ca="1" si="30"/>
        <v>No</v>
      </c>
      <c r="X77" s="9">
        <f t="shared" ca="1" si="31"/>
        <v>0</v>
      </c>
    </row>
    <row r="78" spans="1:24" x14ac:dyDescent="0.2">
      <c r="A78" s="6" t="s">
        <v>644</v>
      </c>
      <c r="B78" s="9">
        <f t="shared" ca="1" si="24"/>
        <v>284</v>
      </c>
      <c r="C78" s="2" t="str">
        <f>+VLOOKUP(A78,'Membership data'!$E:$F,2,FALSE)</f>
        <v>F</v>
      </c>
      <c r="D78" s="2" t="str">
        <f>+VLOOKUP(A78,'Membership data'!$E:$I,5,FALSE)</f>
        <v>V40</v>
      </c>
      <c r="E78" s="2" t="str">
        <f t="shared" si="25"/>
        <v>FV40</v>
      </c>
      <c r="F78" s="9"/>
      <c r="G78" s="1">
        <f t="shared" ca="1" si="20"/>
        <v>0</v>
      </c>
      <c r="H78" s="1">
        <f t="shared" ca="1" si="20"/>
        <v>0</v>
      </c>
      <c r="I78" s="1">
        <f t="shared" ca="1" si="20"/>
        <v>100</v>
      </c>
      <c r="J78" s="3">
        <f t="shared" ca="1" si="26"/>
        <v>100</v>
      </c>
      <c r="K78" s="1">
        <f t="shared" ca="1" si="21"/>
        <v>0</v>
      </c>
      <c r="L78" s="1">
        <f t="shared" ca="1" si="21"/>
        <v>0</v>
      </c>
      <c r="M78" s="1">
        <f t="shared" ca="1" si="21"/>
        <v>0</v>
      </c>
      <c r="N78" s="3">
        <f t="shared" ca="1" si="27"/>
        <v>0</v>
      </c>
      <c r="O78" s="1">
        <f t="shared" ca="1" si="22"/>
        <v>95</v>
      </c>
      <c r="P78" s="1">
        <f t="shared" ca="1" si="22"/>
        <v>0</v>
      </c>
      <c r="Q78" s="1">
        <f t="shared" ca="1" si="22"/>
        <v>0</v>
      </c>
      <c r="R78" s="3">
        <f t="shared" ca="1" si="28"/>
        <v>95</v>
      </c>
      <c r="S78" s="1">
        <f t="shared" ca="1" si="23"/>
        <v>0</v>
      </c>
      <c r="T78" s="1">
        <f t="shared" ca="1" si="23"/>
        <v>0</v>
      </c>
      <c r="U78" s="1">
        <f t="shared" ca="1" si="23"/>
        <v>89</v>
      </c>
      <c r="V78" s="3">
        <f t="shared" ca="1" si="29"/>
        <v>89</v>
      </c>
      <c r="W78" s="9" t="str">
        <f t="shared" ca="1" si="30"/>
        <v>Yes</v>
      </c>
      <c r="X78" s="9">
        <f t="shared" ca="1" si="31"/>
        <v>284</v>
      </c>
    </row>
    <row r="79" spans="1:24" x14ac:dyDescent="0.2">
      <c r="A79" s="6" t="s">
        <v>48</v>
      </c>
      <c r="B79" s="9">
        <f t="shared" ca="1" si="24"/>
        <v>255</v>
      </c>
      <c r="C79" s="2" t="str">
        <f>+VLOOKUP(A79,'Membership data'!$E:$F,2,FALSE)</f>
        <v>M</v>
      </c>
      <c r="D79" s="2" t="str">
        <f>+VLOOKUP(A79,'Membership data'!$E:$I,5,FALSE)</f>
        <v>V50</v>
      </c>
      <c r="E79" s="2" t="str">
        <f t="shared" si="25"/>
        <v>MV50</v>
      </c>
      <c r="F79" s="9"/>
      <c r="G79" s="1">
        <f t="shared" ca="1" si="20"/>
        <v>86</v>
      </c>
      <c r="H79" s="1">
        <f t="shared" ca="1" si="20"/>
        <v>0</v>
      </c>
      <c r="I79" s="1">
        <f t="shared" ca="1" si="20"/>
        <v>98</v>
      </c>
      <c r="J79" s="3">
        <f t="shared" ca="1" si="26"/>
        <v>98</v>
      </c>
      <c r="K79" s="1">
        <f t="shared" ca="1" si="21"/>
        <v>0</v>
      </c>
      <c r="L79" s="1">
        <f t="shared" ca="1" si="21"/>
        <v>0</v>
      </c>
      <c r="M79" s="1">
        <f t="shared" ca="1" si="21"/>
        <v>0</v>
      </c>
      <c r="N79" s="3">
        <f t="shared" ca="1" si="27"/>
        <v>0</v>
      </c>
      <c r="O79" s="1">
        <f t="shared" ca="1" si="22"/>
        <v>75</v>
      </c>
      <c r="P79" s="1">
        <f t="shared" ca="1" si="22"/>
        <v>85</v>
      </c>
      <c r="Q79" s="1">
        <f t="shared" ca="1" si="22"/>
        <v>0</v>
      </c>
      <c r="R79" s="3">
        <f t="shared" ca="1" si="28"/>
        <v>85</v>
      </c>
      <c r="S79" s="1">
        <f t="shared" ca="1" si="23"/>
        <v>59</v>
      </c>
      <c r="T79" s="1">
        <f t="shared" ca="1" si="23"/>
        <v>0</v>
      </c>
      <c r="U79" s="1">
        <f t="shared" ca="1" si="23"/>
        <v>72</v>
      </c>
      <c r="V79" s="3">
        <f t="shared" ca="1" si="29"/>
        <v>72</v>
      </c>
      <c r="W79" s="9" t="str">
        <f t="shared" ca="1" si="30"/>
        <v>Yes</v>
      </c>
      <c r="X79" s="9">
        <f t="shared" ca="1" si="31"/>
        <v>255</v>
      </c>
    </row>
    <row r="80" spans="1:24" x14ac:dyDescent="0.2">
      <c r="A80" s="6" t="s">
        <v>926</v>
      </c>
      <c r="B80" s="9">
        <f t="shared" ca="1" si="24"/>
        <v>0</v>
      </c>
      <c r="C80" s="2" t="str">
        <f>+VLOOKUP(A80,'Membership data'!$E:$F,2,FALSE)</f>
        <v>M</v>
      </c>
      <c r="D80" s="2" t="str">
        <f>+VLOOKUP(A80,'Membership data'!$E:$I,5,FALSE)</f>
        <v>V40</v>
      </c>
      <c r="E80" s="2" t="str">
        <f t="shared" si="25"/>
        <v>MV40</v>
      </c>
      <c r="F80" s="9"/>
      <c r="G80" s="1">
        <f t="shared" ca="1" si="20"/>
        <v>0</v>
      </c>
      <c r="H80" s="1">
        <f t="shared" ca="1" si="20"/>
        <v>0</v>
      </c>
      <c r="I80" s="1">
        <f t="shared" ca="1" si="20"/>
        <v>0</v>
      </c>
      <c r="J80" s="3" t="str">
        <f t="shared" ca="1" si="26"/>
        <v>Not eligible</v>
      </c>
      <c r="K80" s="1">
        <f t="shared" ca="1" si="21"/>
        <v>0</v>
      </c>
      <c r="L80" s="1">
        <f t="shared" ca="1" si="21"/>
        <v>0</v>
      </c>
      <c r="M80" s="1">
        <f t="shared" ca="1" si="21"/>
        <v>0</v>
      </c>
      <c r="N80" s="3">
        <f t="shared" ca="1" si="27"/>
        <v>0</v>
      </c>
      <c r="O80" s="1">
        <f t="shared" ca="1" si="22"/>
        <v>74</v>
      </c>
      <c r="P80" s="1">
        <f t="shared" ca="1" si="22"/>
        <v>0</v>
      </c>
      <c r="Q80" s="1">
        <f t="shared" ca="1" si="22"/>
        <v>0</v>
      </c>
      <c r="R80" s="3">
        <f t="shared" ca="1" si="28"/>
        <v>74</v>
      </c>
      <c r="S80" s="1">
        <f t="shared" ca="1" si="23"/>
        <v>56</v>
      </c>
      <c r="T80" s="1">
        <f t="shared" ca="1" si="23"/>
        <v>0</v>
      </c>
      <c r="U80" s="1">
        <f t="shared" ca="1" si="23"/>
        <v>0</v>
      </c>
      <c r="V80" s="3">
        <f t="shared" ca="1" si="29"/>
        <v>56</v>
      </c>
      <c r="W80" s="9" t="str">
        <f t="shared" ca="1" si="30"/>
        <v>No</v>
      </c>
      <c r="X80" s="9">
        <f t="shared" ca="1" si="31"/>
        <v>0</v>
      </c>
    </row>
    <row r="81" spans="1:24" x14ac:dyDescent="0.2">
      <c r="A81" s="6" t="s">
        <v>899</v>
      </c>
      <c r="B81" s="9">
        <f t="shared" ca="1" si="24"/>
        <v>0</v>
      </c>
      <c r="C81" s="2" t="str">
        <f>+VLOOKUP(A81,'Membership data'!$E:$F,2,FALSE)</f>
        <v>M</v>
      </c>
      <c r="D81" s="2" t="str">
        <f>+VLOOKUP(A81,'Membership data'!$E:$I,5,FALSE)</f>
        <v>V40</v>
      </c>
      <c r="E81" s="2" t="str">
        <f t="shared" si="25"/>
        <v>MV40</v>
      </c>
      <c r="F81" s="9"/>
      <c r="G81" s="1">
        <f t="shared" ca="1" si="20"/>
        <v>0</v>
      </c>
      <c r="H81" s="1">
        <f t="shared" ca="1" si="20"/>
        <v>0</v>
      </c>
      <c r="I81" s="1">
        <f t="shared" ca="1" si="20"/>
        <v>0</v>
      </c>
      <c r="J81" s="3" t="str">
        <f t="shared" ca="1" si="26"/>
        <v>Not eligible</v>
      </c>
      <c r="K81" s="1">
        <f t="shared" ca="1" si="21"/>
        <v>0</v>
      </c>
      <c r="L81" s="1">
        <f t="shared" ca="1" si="21"/>
        <v>0</v>
      </c>
      <c r="M81" s="1">
        <f t="shared" ca="1" si="21"/>
        <v>0</v>
      </c>
      <c r="N81" s="3">
        <f t="shared" ca="1" si="27"/>
        <v>0</v>
      </c>
      <c r="O81" s="1">
        <f t="shared" ca="1" si="22"/>
        <v>73</v>
      </c>
      <c r="P81" s="1">
        <f t="shared" ca="1" si="22"/>
        <v>80</v>
      </c>
      <c r="Q81" s="1">
        <f t="shared" ca="1" si="22"/>
        <v>0</v>
      </c>
      <c r="R81" s="3">
        <f t="shared" ca="1" si="28"/>
        <v>80</v>
      </c>
      <c r="S81" s="1">
        <f t="shared" ca="1" si="23"/>
        <v>51</v>
      </c>
      <c r="T81" s="1">
        <f t="shared" ca="1" si="23"/>
        <v>80</v>
      </c>
      <c r="U81" s="1">
        <f t="shared" ca="1" si="23"/>
        <v>0</v>
      </c>
      <c r="V81" s="3">
        <f t="shared" ca="1" si="29"/>
        <v>80</v>
      </c>
      <c r="W81" s="9" t="str">
        <f t="shared" ca="1" si="30"/>
        <v>No</v>
      </c>
      <c r="X81" s="9">
        <f t="shared" ca="1" si="31"/>
        <v>0</v>
      </c>
    </row>
    <row r="82" spans="1:24" x14ac:dyDescent="0.2">
      <c r="A82" s="6" t="s">
        <v>1113</v>
      </c>
      <c r="B82" s="9">
        <f t="shared" ca="1" si="24"/>
        <v>282</v>
      </c>
      <c r="C82" s="2" t="str">
        <f>+VLOOKUP(A82,'Membership data'!$E:$F,2,FALSE)</f>
        <v>F</v>
      </c>
      <c r="D82" s="2" t="str">
        <f>+VLOOKUP(A82,'Membership data'!$E:$I,5,FALSE)</f>
        <v>SEN</v>
      </c>
      <c r="E82" s="2" t="str">
        <f t="shared" si="25"/>
        <v>FSEN</v>
      </c>
      <c r="F82" s="9"/>
      <c r="G82" s="1">
        <f t="shared" ca="1" si="20"/>
        <v>95</v>
      </c>
      <c r="H82" s="1">
        <f t="shared" ca="1" si="20"/>
        <v>0</v>
      </c>
      <c r="I82" s="1">
        <f t="shared" ca="1" si="20"/>
        <v>0</v>
      </c>
      <c r="J82" s="3">
        <f t="shared" ca="1" si="26"/>
        <v>95</v>
      </c>
      <c r="K82" s="1">
        <f t="shared" ca="1" si="21"/>
        <v>0</v>
      </c>
      <c r="L82" s="1">
        <f t="shared" ca="1" si="21"/>
        <v>0</v>
      </c>
      <c r="M82" s="1">
        <f t="shared" ca="1" si="21"/>
        <v>0</v>
      </c>
      <c r="N82" s="3">
        <f t="shared" ca="1" si="27"/>
        <v>0</v>
      </c>
      <c r="O82" s="1">
        <f t="shared" ca="1" si="22"/>
        <v>92</v>
      </c>
      <c r="P82" s="1">
        <f t="shared" ca="1" si="22"/>
        <v>0</v>
      </c>
      <c r="Q82" s="1">
        <f t="shared" ca="1" si="22"/>
        <v>0</v>
      </c>
      <c r="R82" s="3">
        <f t="shared" ca="1" si="28"/>
        <v>92</v>
      </c>
      <c r="S82" s="1">
        <f t="shared" ca="1" si="23"/>
        <v>0</v>
      </c>
      <c r="T82" s="1">
        <f t="shared" ca="1" si="23"/>
        <v>95</v>
      </c>
      <c r="U82" s="1">
        <f t="shared" ca="1" si="23"/>
        <v>81</v>
      </c>
      <c r="V82" s="3">
        <f t="shared" ca="1" si="29"/>
        <v>95</v>
      </c>
      <c r="W82" s="9" t="str">
        <f t="shared" ca="1" si="30"/>
        <v>Yes</v>
      </c>
      <c r="X82" s="9">
        <f t="shared" ca="1" si="31"/>
        <v>282</v>
      </c>
    </row>
    <row r="83" spans="1:24" x14ac:dyDescent="0.2">
      <c r="A83" s="6" t="s">
        <v>856</v>
      </c>
      <c r="B83" s="9">
        <f t="shared" ca="1" si="24"/>
        <v>0</v>
      </c>
      <c r="C83" s="2" t="str">
        <f>+VLOOKUP(A83,'Membership data'!$E:$F,2,FALSE)</f>
        <v>M</v>
      </c>
      <c r="D83" s="2" t="str">
        <f>+VLOOKUP(A83,'Membership data'!$E:$I,5,FALSE)</f>
        <v>SEN</v>
      </c>
      <c r="E83" s="2" t="str">
        <f t="shared" si="25"/>
        <v>MSEN</v>
      </c>
      <c r="F83" s="9"/>
      <c r="G83" s="1">
        <f t="shared" ca="1" si="20"/>
        <v>0</v>
      </c>
      <c r="H83" s="1">
        <f t="shared" ca="1" si="20"/>
        <v>0</v>
      </c>
      <c r="I83" s="1">
        <f t="shared" ca="1" si="20"/>
        <v>0</v>
      </c>
      <c r="J83" s="3" t="str">
        <f t="shared" ca="1" si="26"/>
        <v>Not eligible</v>
      </c>
      <c r="K83" s="1">
        <f t="shared" ca="1" si="21"/>
        <v>0</v>
      </c>
      <c r="L83" s="1">
        <f t="shared" ca="1" si="21"/>
        <v>82</v>
      </c>
      <c r="M83" s="1">
        <f t="shared" ca="1" si="21"/>
        <v>0</v>
      </c>
      <c r="N83" s="3">
        <f t="shared" ca="1" si="27"/>
        <v>82</v>
      </c>
      <c r="O83" s="1">
        <f t="shared" ca="1" si="22"/>
        <v>72</v>
      </c>
      <c r="P83" s="1">
        <f t="shared" ca="1" si="22"/>
        <v>0</v>
      </c>
      <c r="Q83" s="1">
        <f t="shared" ca="1" si="22"/>
        <v>0</v>
      </c>
      <c r="R83" s="3">
        <f t="shared" ca="1" si="28"/>
        <v>72</v>
      </c>
      <c r="S83" s="1">
        <f t="shared" ca="1" si="23"/>
        <v>68</v>
      </c>
      <c r="T83" s="1">
        <f t="shared" ca="1" si="23"/>
        <v>0</v>
      </c>
      <c r="U83" s="1">
        <f t="shared" ca="1" si="23"/>
        <v>74</v>
      </c>
      <c r="V83" s="3">
        <f t="shared" ca="1" si="29"/>
        <v>74</v>
      </c>
      <c r="W83" s="9" t="str">
        <f t="shared" ca="1" si="30"/>
        <v>No</v>
      </c>
      <c r="X83" s="9">
        <f t="shared" ca="1" si="31"/>
        <v>0</v>
      </c>
    </row>
    <row r="84" spans="1:24" x14ac:dyDescent="0.2">
      <c r="A84" s="6" t="s">
        <v>638</v>
      </c>
      <c r="B84" s="9">
        <f t="shared" ca="1" si="24"/>
        <v>0</v>
      </c>
      <c r="C84" s="2" t="str">
        <f>+VLOOKUP(A84,'Membership data'!$E:$F,2,FALSE)</f>
        <v>F</v>
      </c>
      <c r="D84" s="2" t="str">
        <f>+VLOOKUP(A84,'Membership data'!$E:$I,5,FALSE)</f>
        <v>SEN</v>
      </c>
      <c r="E84" s="2" t="str">
        <f t="shared" si="25"/>
        <v>FSEN</v>
      </c>
      <c r="F84" s="9"/>
      <c r="G84" s="1">
        <f t="shared" ca="1" si="20"/>
        <v>0</v>
      </c>
      <c r="H84" s="1">
        <f t="shared" ca="1" si="20"/>
        <v>0</v>
      </c>
      <c r="I84" s="1">
        <f t="shared" ca="1" si="20"/>
        <v>0</v>
      </c>
      <c r="J84" s="3" t="str">
        <f t="shared" ca="1" si="26"/>
        <v>Not eligible</v>
      </c>
      <c r="K84" s="1">
        <f t="shared" ca="1" si="21"/>
        <v>0</v>
      </c>
      <c r="L84" s="1">
        <f t="shared" ca="1" si="21"/>
        <v>97</v>
      </c>
      <c r="M84" s="1">
        <f t="shared" ca="1" si="21"/>
        <v>0</v>
      </c>
      <c r="N84" s="3">
        <f t="shared" ca="1" si="27"/>
        <v>97</v>
      </c>
      <c r="O84" s="1">
        <f t="shared" ca="1" si="22"/>
        <v>93</v>
      </c>
      <c r="P84" s="1">
        <f t="shared" ca="1" si="22"/>
        <v>0</v>
      </c>
      <c r="Q84" s="1">
        <f t="shared" ca="1" si="22"/>
        <v>0</v>
      </c>
      <c r="R84" s="3">
        <f t="shared" ca="1" si="28"/>
        <v>93</v>
      </c>
      <c r="S84" s="1">
        <f t="shared" ca="1" si="23"/>
        <v>95</v>
      </c>
      <c r="T84" s="1">
        <f t="shared" ca="1" si="23"/>
        <v>0</v>
      </c>
      <c r="U84" s="1">
        <f t="shared" ca="1" si="23"/>
        <v>80</v>
      </c>
      <c r="V84" s="3">
        <f t="shared" ca="1" si="29"/>
        <v>95</v>
      </c>
      <c r="W84" s="9" t="str">
        <f t="shared" ca="1" si="30"/>
        <v>No</v>
      </c>
      <c r="X84" s="9">
        <f t="shared" ca="1" si="31"/>
        <v>0</v>
      </c>
    </row>
    <row r="85" spans="1:24" x14ac:dyDescent="0.2">
      <c r="A85" s="6" t="s">
        <v>893</v>
      </c>
      <c r="B85" s="9">
        <f t="shared" ca="1" si="24"/>
        <v>277</v>
      </c>
      <c r="C85" s="2" t="str">
        <f>+VLOOKUP(A85,'Membership data'!$E:$F,2,FALSE)</f>
        <v>M</v>
      </c>
      <c r="D85" s="2" t="str">
        <f>+VLOOKUP(A85,'Membership data'!$E:$I,5,FALSE)</f>
        <v>V50</v>
      </c>
      <c r="E85" s="2" t="str">
        <f t="shared" si="25"/>
        <v>MV50</v>
      </c>
      <c r="F85" s="9"/>
      <c r="G85" s="1">
        <f t="shared" ca="1" si="20"/>
        <v>0</v>
      </c>
      <c r="H85" s="1">
        <f t="shared" ca="1" si="20"/>
        <v>91</v>
      </c>
      <c r="I85" s="1">
        <f t="shared" ca="1" si="20"/>
        <v>0</v>
      </c>
      <c r="J85" s="3">
        <f t="shared" ca="1" si="26"/>
        <v>91</v>
      </c>
      <c r="K85" s="1">
        <f t="shared" ca="1" si="21"/>
        <v>0</v>
      </c>
      <c r="L85" s="1">
        <f t="shared" ca="1" si="21"/>
        <v>78</v>
      </c>
      <c r="M85" s="1">
        <f t="shared" ca="1" si="21"/>
        <v>0</v>
      </c>
      <c r="N85" s="3">
        <f t="shared" ca="1" si="27"/>
        <v>78</v>
      </c>
      <c r="O85" s="1">
        <f t="shared" ca="1" si="22"/>
        <v>71</v>
      </c>
      <c r="P85" s="1">
        <f t="shared" ca="1" si="22"/>
        <v>0</v>
      </c>
      <c r="Q85" s="1">
        <f t="shared" ca="1" si="22"/>
        <v>0</v>
      </c>
      <c r="R85" s="3">
        <f t="shared" ca="1" si="28"/>
        <v>71</v>
      </c>
      <c r="S85" s="1">
        <f t="shared" ca="1" si="23"/>
        <v>37</v>
      </c>
      <c r="T85" s="1">
        <f t="shared" ca="1" si="23"/>
        <v>0</v>
      </c>
      <c r="U85" s="1">
        <f t="shared" ca="1" si="23"/>
        <v>0</v>
      </c>
      <c r="V85" s="3">
        <f t="shared" ca="1" si="29"/>
        <v>37</v>
      </c>
      <c r="W85" s="9" t="str">
        <f t="shared" ca="1" si="30"/>
        <v>Yes</v>
      </c>
      <c r="X85" s="9">
        <f t="shared" ca="1" si="31"/>
        <v>277</v>
      </c>
    </row>
    <row r="86" spans="1:24" x14ac:dyDescent="0.2">
      <c r="A86" s="6" t="s">
        <v>929</v>
      </c>
      <c r="B86" s="9">
        <f t="shared" ca="1" si="24"/>
        <v>0</v>
      </c>
      <c r="C86" s="2" t="str">
        <f>+VLOOKUP(A86,'Membership data'!$E:$F,2,FALSE)</f>
        <v>M</v>
      </c>
      <c r="D86" s="2" t="str">
        <f>+VLOOKUP(A86,'Membership data'!$E:$I,5,FALSE)</f>
        <v>V50</v>
      </c>
      <c r="E86" s="2" t="str">
        <f t="shared" si="25"/>
        <v>MV50</v>
      </c>
      <c r="F86" s="9"/>
      <c r="G86" s="1">
        <f t="shared" ref="G86:I105" ca="1" si="32">+IFERROR(VLOOKUP($A86,INDIRECT("'"&amp;G$4&amp;"'!B:K"),10,FALSE),0)</f>
        <v>0</v>
      </c>
      <c r="H86" s="1">
        <f t="shared" ca="1" si="32"/>
        <v>0</v>
      </c>
      <c r="I86" s="1">
        <f t="shared" ca="1" si="32"/>
        <v>0</v>
      </c>
      <c r="J86" s="3" t="str">
        <f t="shared" ca="1" si="26"/>
        <v>Not eligible</v>
      </c>
      <c r="K86" s="1">
        <f t="shared" ref="K86:M105" ca="1" si="33">+IFERROR(VLOOKUP($A86,INDIRECT("'"&amp;K$4&amp;"'!B:K"),10,FALSE),0)</f>
        <v>0</v>
      </c>
      <c r="L86" s="1">
        <f t="shared" ca="1" si="33"/>
        <v>0</v>
      </c>
      <c r="M86" s="1">
        <f t="shared" ca="1" si="33"/>
        <v>0</v>
      </c>
      <c r="N86" s="3">
        <f t="shared" ca="1" si="27"/>
        <v>0</v>
      </c>
      <c r="O86" s="1">
        <f t="shared" ref="O86:Q105" ca="1" si="34">+IFERROR(VLOOKUP($A86,INDIRECT("'"&amp;O$4&amp;"'!B:K"),10,FALSE),0)</f>
        <v>69</v>
      </c>
      <c r="P86" s="1">
        <f t="shared" ca="1" si="34"/>
        <v>0</v>
      </c>
      <c r="Q86" s="1">
        <f t="shared" ca="1" si="34"/>
        <v>0</v>
      </c>
      <c r="R86" s="3">
        <f t="shared" ca="1" si="28"/>
        <v>69</v>
      </c>
      <c r="S86" s="1">
        <f t="shared" ref="S86:U105" ca="1" si="35">+IFERROR(VLOOKUP($A86,INDIRECT("'"&amp;S$4&amp;"'!B:K"),10,FALSE),0)</f>
        <v>0</v>
      </c>
      <c r="T86" s="1">
        <f t="shared" ca="1" si="35"/>
        <v>0</v>
      </c>
      <c r="U86" s="1">
        <f t="shared" ca="1" si="35"/>
        <v>0</v>
      </c>
      <c r="V86" s="3" t="str">
        <f t="shared" ca="1" si="29"/>
        <v>Not eligible</v>
      </c>
      <c r="W86" s="9" t="str">
        <f t="shared" ca="1" si="30"/>
        <v>No</v>
      </c>
      <c r="X86" s="9">
        <f t="shared" ca="1" si="31"/>
        <v>0</v>
      </c>
    </row>
    <row r="87" spans="1:24" x14ac:dyDescent="0.2">
      <c r="A87" s="6" t="s">
        <v>1114</v>
      </c>
      <c r="B87" s="9">
        <f t="shared" ca="1" si="24"/>
        <v>0</v>
      </c>
      <c r="C87" s="2" t="str">
        <f>+VLOOKUP(A87,'Membership data'!$E:$F,2,FALSE)</f>
        <v>F</v>
      </c>
      <c r="D87" s="2" t="str">
        <f>+VLOOKUP(A87,'Membership data'!$E:$I,5,FALSE)</f>
        <v>V50</v>
      </c>
      <c r="E87" s="2" t="str">
        <f t="shared" si="25"/>
        <v>FV50</v>
      </c>
      <c r="F87" s="9"/>
      <c r="G87" s="1">
        <f t="shared" ca="1" si="32"/>
        <v>0</v>
      </c>
      <c r="H87" s="1">
        <f t="shared" ca="1" si="32"/>
        <v>0</v>
      </c>
      <c r="I87" s="1">
        <f t="shared" ca="1" si="32"/>
        <v>0</v>
      </c>
      <c r="J87" s="3" t="str">
        <f t="shared" ca="1" si="26"/>
        <v>Not eligible</v>
      </c>
      <c r="K87" s="1">
        <f t="shared" ca="1" si="33"/>
        <v>0</v>
      </c>
      <c r="L87" s="1">
        <f t="shared" ca="1" si="33"/>
        <v>0</v>
      </c>
      <c r="M87" s="1">
        <f t="shared" ca="1" si="33"/>
        <v>0</v>
      </c>
      <c r="N87" s="3">
        <f t="shared" ca="1" si="27"/>
        <v>0</v>
      </c>
      <c r="O87" s="1">
        <f t="shared" ca="1" si="34"/>
        <v>89</v>
      </c>
      <c r="P87" s="1">
        <f t="shared" ca="1" si="34"/>
        <v>0</v>
      </c>
      <c r="Q87" s="1">
        <f t="shared" ca="1" si="34"/>
        <v>0</v>
      </c>
      <c r="R87" s="3">
        <f t="shared" ca="1" si="28"/>
        <v>89</v>
      </c>
      <c r="S87" s="1">
        <f t="shared" ca="1" si="35"/>
        <v>0</v>
      </c>
      <c r="T87" s="1">
        <f t="shared" ca="1" si="35"/>
        <v>0</v>
      </c>
      <c r="U87" s="1">
        <f t="shared" ca="1" si="35"/>
        <v>0</v>
      </c>
      <c r="V87" s="3" t="str">
        <f t="shared" ca="1" si="29"/>
        <v>Not eligible</v>
      </c>
      <c r="W87" s="9" t="str">
        <f t="shared" ca="1" si="30"/>
        <v>No</v>
      </c>
      <c r="X87" s="9">
        <f t="shared" ca="1" si="31"/>
        <v>0</v>
      </c>
    </row>
    <row r="88" spans="1:24" x14ac:dyDescent="0.2">
      <c r="A88" s="6" t="s">
        <v>928</v>
      </c>
      <c r="B88" s="9">
        <f t="shared" ca="1" si="24"/>
        <v>0</v>
      </c>
      <c r="C88" s="2" t="str">
        <f>+VLOOKUP(A88,'Membership data'!$E:$F,2,FALSE)</f>
        <v>F</v>
      </c>
      <c r="D88" s="2" t="str">
        <f>+VLOOKUP(A88,'Membership data'!$E:$I,5,FALSE)</f>
        <v>V50</v>
      </c>
      <c r="E88" s="2" t="str">
        <f t="shared" si="25"/>
        <v>FV50</v>
      </c>
      <c r="F88" s="9"/>
      <c r="G88" s="1">
        <f t="shared" ca="1" si="32"/>
        <v>0</v>
      </c>
      <c r="H88" s="1">
        <f t="shared" ca="1" si="32"/>
        <v>0</v>
      </c>
      <c r="I88" s="1">
        <f t="shared" ca="1" si="32"/>
        <v>0</v>
      </c>
      <c r="J88" s="3" t="str">
        <f t="shared" ca="1" si="26"/>
        <v>Not eligible</v>
      </c>
      <c r="K88" s="1">
        <f t="shared" ca="1" si="33"/>
        <v>0</v>
      </c>
      <c r="L88" s="1">
        <f t="shared" ca="1" si="33"/>
        <v>0</v>
      </c>
      <c r="M88" s="1">
        <f t="shared" ca="1" si="33"/>
        <v>0</v>
      </c>
      <c r="N88" s="3">
        <f t="shared" ca="1" si="27"/>
        <v>0</v>
      </c>
      <c r="O88" s="1">
        <f t="shared" ca="1" si="34"/>
        <v>88</v>
      </c>
      <c r="P88" s="1">
        <f t="shared" ca="1" si="34"/>
        <v>0</v>
      </c>
      <c r="Q88" s="1">
        <f t="shared" ca="1" si="34"/>
        <v>0</v>
      </c>
      <c r="R88" s="3">
        <f t="shared" ca="1" si="28"/>
        <v>88</v>
      </c>
      <c r="S88" s="1">
        <f t="shared" ca="1" si="35"/>
        <v>0</v>
      </c>
      <c r="T88" s="1">
        <f t="shared" ca="1" si="35"/>
        <v>0</v>
      </c>
      <c r="U88" s="1">
        <f t="shared" ca="1" si="35"/>
        <v>0</v>
      </c>
      <c r="V88" s="3" t="str">
        <f t="shared" ca="1" si="29"/>
        <v>Not eligible</v>
      </c>
      <c r="W88" s="9" t="str">
        <f t="shared" ca="1" si="30"/>
        <v>No</v>
      </c>
      <c r="X88" s="9">
        <f t="shared" ca="1" si="31"/>
        <v>0</v>
      </c>
    </row>
    <row r="89" spans="1:24" x14ac:dyDescent="0.2">
      <c r="A89" s="6" t="s">
        <v>818</v>
      </c>
      <c r="B89" s="9">
        <f t="shared" ca="1" si="24"/>
        <v>0</v>
      </c>
      <c r="C89" s="2" t="str">
        <f>+VLOOKUP(A89,'Membership data'!$E:$F,2,FALSE)</f>
        <v>F</v>
      </c>
      <c r="D89" s="2" t="str">
        <f>+VLOOKUP(A89,'Membership data'!$E:$I,5,FALSE)</f>
        <v>V40</v>
      </c>
      <c r="E89" s="2" t="str">
        <f t="shared" si="25"/>
        <v>FV40</v>
      </c>
      <c r="F89" s="9"/>
      <c r="G89" s="1">
        <f t="shared" ca="1" si="32"/>
        <v>0</v>
      </c>
      <c r="H89" s="1">
        <f t="shared" ca="1" si="32"/>
        <v>0</v>
      </c>
      <c r="I89" s="1">
        <f t="shared" ca="1" si="32"/>
        <v>0</v>
      </c>
      <c r="J89" s="3" t="str">
        <f t="shared" ca="1" si="26"/>
        <v>Not eligible</v>
      </c>
      <c r="K89" s="1">
        <f t="shared" ca="1" si="33"/>
        <v>0</v>
      </c>
      <c r="L89" s="1">
        <f t="shared" ca="1" si="33"/>
        <v>0</v>
      </c>
      <c r="M89" s="1">
        <f t="shared" ca="1" si="33"/>
        <v>0</v>
      </c>
      <c r="N89" s="3">
        <f t="shared" ca="1" si="27"/>
        <v>0</v>
      </c>
      <c r="O89" s="1">
        <f t="shared" ca="1" si="34"/>
        <v>90</v>
      </c>
      <c r="P89" s="1">
        <f t="shared" ca="1" si="34"/>
        <v>0</v>
      </c>
      <c r="Q89" s="1">
        <f t="shared" ca="1" si="34"/>
        <v>0</v>
      </c>
      <c r="R89" s="3">
        <f t="shared" ca="1" si="28"/>
        <v>90</v>
      </c>
      <c r="S89" s="1">
        <f t="shared" ca="1" si="35"/>
        <v>81</v>
      </c>
      <c r="T89" s="1">
        <f t="shared" ca="1" si="35"/>
        <v>0</v>
      </c>
      <c r="U89" s="1">
        <f t="shared" ca="1" si="35"/>
        <v>0</v>
      </c>
      <c r="V89" s="3">
        <f t="shared" ca="1" si="29"/>
        <v>81</v>
      </c>
      <c r="W89" s="9" t="str">
        <f t="shared" ca="1" si="30"/>
        <v>No</v>
      </c>
      <c r="X89" s="9">
        <f t="shared" ca="1" si="31"/>
        <v>0</v>
      </c>
    </row>
    <row r="90" spans="1:24" x14ac:dyDescent="0.2">
      <c r="A90" s="6" t="s">
        <v>650</v>
      </c>
      <c r="B90" s="9">
        <f t="shared" ca="1" si="24"/>
        <v>296</v>
      </c>
      <c r="C90" s="2" t="str">
        <f>+VLOOKUP(A90,'Membership data'!$E:$F,2,FALSE)</f>
        <v>M</v>
      </c>
      <c r="D90" s="2" t="str">
        <f>+VLOOKUP(A90,'Membership data'!$E:$I,5,FALSE)</f>
        <v>V50</v>
      </c>
      <c r="E90" s="2" t="str">
        <f t="shared" si="25"/>
        <v>MV50</v>
      </c>
      <c r="F90" s="9"/>
      <c r="G90" s="1">
        <f t="shared" ca="1" si="32"/>
        <v>87</v>
      </c>
      <c r="H90" s="1">
        <f t="shared" ca="1" si="32"/>
        <v>0</v>
      </c>
      <c r="I90" s="1">
        <f t="shared" ca="1" si="32"/>
        <v>0</v>
      </c>
      <c r="J90" s="3">
        <f t="shared" ca="1" si="26"/>
        <v>87</v>
      </c>
      <c r="K90" s="1">
        <f t="shared" ca="1" si="33"/>
        <v>0</v>
      </c>
      <c r="L90" s="1">
        <f t="shared" ca="1" si="33"/>
        <v>76</v>
      </c>
      <c r="M90" s="1">
        <f t="shared" ca="1" si="33"/>
        <v>0</v>
      </c>
      <c r="N90" s="3">
        <f t="shared" ca="1" si="27"/>
        <v>76</v>
      </c>
      <c r="O90" s="1">
        <f t="shared" ca="1" si="34"/>
        <v>66</v>
      </c>
      <c r="P90" s="1">
        <f t="shared" ca="1" si="34"/>
        <v>0</v>
      </c>
      <c r="Q90" s="1">
        <f t="shared" ca="1" si="34"/>
        <v>0</v>
      </c>
      <c r="R90" s="3">
        <f t="shared" ca="1" si="28"/>
        <v>66</v>
      </c>
      <c r="S90" s="1">
        <f t="shared" ca="1" si="35"/>
        <v>0</v>
      </c>
      <c r="T90" s="1">
        <f t="shared" ca="1" si="35"/>
        <v>67</v>
      </c>
      <c r="U90" s="1">
        <f t="shared" ca="1" si="35"/>
        <v>0</v>
      </c>
      <c r="V90" s="3">
        <f t="shared" ca="1" si="29"/>
        <v>67</v>
      </c>
      <c r="W90" s="9" t="str">
        <f t="shared" ca="1" si="30"/>
        <v>Yes</v>
      </c>
      <c r="X90" s="9">
        <f t="shared" ca="1" si="31"/>
        <v>296</v>
      </c>
    </row>
    <row r="91" spans="1:24" x14ac:dyDescent="0.2">
      <c r="A91" s="6" t="s">
        <v>1115</v>
      </c>
      <c r="B91" s="9">
        <f t="shared" ca="1" si="24"/>
        <v>0</v>
      </c>
      <c r="C91" s="2" t="str">
        <f>+VLOOKUP(A91,'Membership data'!$E:$F,2,FALSE)</f>
        <v>F</v>
      </c>
      <c r="D91" s="2" t="str">
        <f>+VLOOKUP(A91,'Membership data'!$E:$I,5,FALSE)</f>
        <v>SEN</v>
      </c>
      <c r="E91" s="2" t="str">
        <f t="shared" si="25"/>
        <v>FSEN</v>
      </c>
      <c r="F91" s="9"/>
      <c r="G91" s="1">
        <f t="shared" ca="1" si="32"/>
        <v>0</v>
      </c>
      <c r="H91" s="1">
        <f t="shared" ca="1" si="32"/>
        <v>0</v>
      </c>
      <c r="I91" s="1">
        <f t="shared" ca="1" si="32"/>
        <v>0</v>
      </c>
      <c r="J91" s="3" t="str">
        <f t="shared" ca="1" si="26"/>
        <v>Not eligible</v>
      </c>
      <c r="K91" s="1">
        <f t="shared" ca="1" si="33"/>
        <v>0</v>
      </c>
      <c r="L91" s="1">
        <f t="shared" ca="1" si="33"/>
        <v>0</v>
      </c>
      <c r="M91" s="1">
        <f t="shared" ca="1" si="33"/>
        <v>0</v>
      </c>
      <c r="N91" s="3">
        <f t="shared" ca="1" si="27"/>
        <v>0</v>
      </c>
      <c r="O91" s="1">
        <f t="shared" ca="1" si="34"/>
        <v>85</v>
      </c>
      <c r="P91" s="1">
        <f t="shared" ca="1" si="34"/>
        <v>0</v>
      </c>
      <c r="Q91" s="1">
        <f t="shared" ca="1" si="34"/>
        <v>0</v>
      </c>
      <c r="R91" s="3">
        <f t="shared" ca="1" si="28"/>
        <v>85</v>
      </c>
      <c r="S91" s="1">
        <f t="shared" ca="1" si="35"/>
        <v>73</v>
      </c>
      <c r="T91" s="1">
        <f t="shared" ca="1" si="35"/>
        <v>0</v>
      </c>
      <c r="U91" s="1">
        <f t="shared" ca="1" si="35"/>
        <v>0</v>
      </c>
      <c r="V91" s="3">
        <f t="shared" ca="1" si="29"/>
        <v>73</v>
      </c>
      <c r="W91" s="9" t="str">
        <f t="shared" ca="1" si="30"/>
        <v>No</v>
      </c>
      <c r="X91" s="9">
        <f t="shared" ca="1" si="31"/>
        <v>0</v>
      </c>
    </row>
    <row r="92" spans="1:24" x14ac:dyDescent="0.2">
      <c r="A92" s="6" t="s">
        <v>1116</v>
      </c>
      <c r="B92" s="9">
        <f t="shared" ca="1" si="24"/>
        <v>0</v>
      </c>
      <c r="C92" s="2" t="str">
        <f>+VLOOKUP(A92,'Membership data'!$E:$F,2,FALSE)</f>
        <v>M</v>
      </c>
      <c r="D92" s="2" t="str">
        <f>+VLOOKUP(A92,'Membership data'!$E:$I,5,FALSE)</f>
        <v>SEN</v>
      </c>
      <c r="E92" s="2" t="str">
        <f t="shared" si="25"/>
        <v>MSEN</v>
      </c>
      <c r="F92" s="9"/>
      <c r="G92" s="1">
        <f t="shared" ca="1" si="32"/>
        <v>0</v>
      </c>
      <c r="H92" s="1">
        <f t="shared" ca="1" si="32"/>
        <v>0</v>
      </c>
      <c r="I92" s="1">
        <f t="shared" ca="1" si="32"/>
        <v>0</v>
      </c>
      <c r="J92" s="3" t="str">
        <f t="shared" ca="1" si="26"/>
        <v>Not eligible</v>
      </c>
      <c r="K92" s="1">
        <f t="shared" ca="1" si="33"/>
        <v>0</v>
      </c>
      <c r="L92" s="1">
        <f t="shared" ca="1" si="33"/>
        <v>0</v>
      </c>
      <c r="M92" s="1">
        <f t="shared" ca="1" si="33"/>
        <v>0</v>
      </c>
      <c r="N92" s="3">
        <f t="shared" ca="1" si="27"/>
        <v>0</v>
      </c>
      <c r="O92" s="1">
        <f t="shared" ca="1" si="34"/>
        <v>65</v>
      </c>
      <c r="P92" s="1">
        <f t="shared" ca="1" si="34"/>
        <v>0</v>
      </c>
      <c r="Q92" s="1">
        <f t="shared" ca="1" si="34"/>
        <v>0</v>
      </c>
      <c r="R92" s="3">
        <f t="shared" ca="1" si="28"/>
        <v>65</v>
      </c>
      <c r="S92" s="1">
        <f t="shared" ca="1" si="35"/>
        <v>41</v>
      </c>
      <c r="T92" s="1">
        <f t="shared" ca="1" si="35"/>
        <v>0</v>
      </c>
      <c r="U92" s="1">
        <f t="shared" ca="1" si="35"/>
        <v>0</v>
      </c>
      <c r="V92" s="3">
        <f t="shared" ca="1" si="29"/>
        <v>41</v>
      </c>
      <c r="W92" s="9" t="str">
        <f t="shared" ca="1" si="30"/>
        <v>No</v>
      </c>
      <c r="X92" s="9">
        <f t="shared" ca="1" si="31"/>
        <v>0</v>
      </c>
    </row>
    <row r="93" spans="1:24" x14ac:dyDescent="0.2">
      <c r="A93" s="6" t="s">
        <v>43</v>
      </c>
      <c r="B93" s="9">
        <f t="shared" ca="1" si="24"/>
        <v>0</v>
      </c>
      <c r="C93" s="2" t="str">
        <f>+VLOOKUP(A93,'Membership data'!$E:$F,2,FALSE)</f>
        <v>M</v>
      </c>
      <c r="D93" s="2" t="str">
        <f>+VLOOKUP(A93,'Membership data'!$E:$I,5,FALSE)</f>
        <v>V40</v>
      </c>
      <c r="E93" s="2" t="str">
        <f t="shared" si="25"/>
        <v>MV40</v>
      </c>
      <c r="F93" s="9"/>
      <c r="G93" s="1">
        <f t="shared" ca="1" si="32"/>
        <v>0</v>
      </c>
      <c r="H93" s="1">
        <f t="shared" ca="1" si="32"/>
        <v>0</v>
      </c>
      <c r="I93" s="1">
        <f t="shared" ca="1" si="32"/>
        <v>0</v>
      </c>
      <c r="J93" s="3" t="str">
        <f t="shared" ca="1" si="26"/>
        <v>Not eligible</v>
      </c>
      <c r="K93" s="1">
        <f t="shared" ca="1" si="33"/>
        <v>0</v>
      </c>
      <c r="L93" s="1">
        <f t="shared" ca="1" si="33"/>
        <v>79</v>
      </c>
      <c r="M93" s="1">
        <f t="shared" ca="1" si="33"/>
        <v>0</v>
      </c>
      <c r="N93" s="3">
        <f t="shared" ca="1" si="27"/>
        <v>79</v>
      </c>
      <c r="O93" s="1">
        <f t="shared" ca="1" si="34"/>
        <v>64</v>
      </c>
      <c r="P93" s="1">
        <f t="shared" ca="1" si="34"/>
        <v>0</v>
      </c>
      <c r="Q93" s="1">
        <f t="shared" ca="1" si="34"/>
        <v>0</v>
      </c>
      <c r="R93" s="3">
        <f t="shared" ca="1" si="28"/>
        <v>64</v>
      </c>
      <c r="S93" s="1">
        <f t="shared" ca="1" si="35"/>
        <v>55</v>
      </c>
      <c r="T93" s="1">
        <f t="shared" ca="1" si="35"/>
        <v>72</v>
      </c>
      <c r="U93" s="1">
        <f t="shared" ca="1" si="35"/>
        <v>69</v>
      </c>
      <c r="V93" s="3">
        <f t="shared" ca="1" si="29"/>
        <v>72</v>
      </c>
      <c r="W93" s="9" t="str">
        <f t="shared" ca="1" si="30"/>
        <v>No</v>
      </c>
      <c r="X93" s="9">
        <f t="shared" ca="1" si="31"/>
        <v>0</v>
      </c>
    </row>
    <row r="94" spans="1:24" x14ac:dyDescent="0.2">
      <c r="A94" s="6" t="s">
        <v>1076</v>
      </c>
      <c r="B94" s="9">
        <f t="shared" ca="1" si="24"/>
        <v>0</v>
      </c>
      <c r="C94" s="2" t="str">
        <f>+VLOOKUP(A94,'Membership data'!$E:$F,2,FALSE)</f>
        <v>M</v>
      </c>
      <c r="D94" s="2" t="str">
        <f>+VLOOKUP(A94,'Membership data'!$E:$I,5,FALSE)</f>
        <v>SEN</v>
      </c>
      <c r="E94" s="2" t="str">
        <f t="shared" si="25"/>
        <v>MSEN</v>
      </c>
      <c r="F94" s="9"/>
      <c r="G94" s="1">
        <f t="shared" ca="1" si="32"/>
        <v>0</v>
      </c>
      <c r="H94" s="1">
        <f t="shared" ca="1" si="32"/>
        <v>0</v>
      </c>
      <c r="I94" s="1">
        <f t="shared" ca="1" si="32"/>
        <v>0</v>
      </c>
      <c r="J94" s="3" t="str">
        <f t="shared" ca="1" si="26"/>
        <v>Not eligible</v>
      </c>
      <c r="K94" s="1">
        <f t="shared" ca="1" si="33"/>
        <v>0</v>
      </c>
      <c r="L94" s="1">
        <f t="shared" ca="1" si="33"/>
        <v>0</v>
      </c>
      <c r="M94" s="1">
        <f t="shared" ca="1" si="33"/>
        <v>0</v>
      </c>
      <c r="N94" s="3">
        <f t="shared" ca="1" si="27"/>
        <v>0</v>
      </c>
      <c r="O94" s="1">
        <f t="shared" ca="1" si="34"/>
        <v>63</v>
      </c>
      <c r="P94" s="1">
        <f t="shared" ca="1" si="34"/>
        <v>77</v>
      </c>
      <c r="Q94" s="1">
        <f t="shared" ca="1" si="34"/>
        <v>0</v>
      </c>
      <c r="R94" s="3">
        <f t="shared" ca="1" si="28"/>
        <v>77</v>
      </c>
      <c r="S94" s="1">
        <f t="shared" ca="1" si="35"/>
        <v>0</v>
      </c>
      <c r="T94" s="1">
        <f t="shared" ca="1" si="35"/>
        <v>0</v>
      </c>
      <c r="U94" s="1">
        <f t="shared" ca="1" si="35"/>
        <v>77</v>
      </c>
      <c r="V94" s="3">
        <f t="shared" ca="1" si="29"/>
        <v>77</v>
      </c>
      <c r="W94" s="9" t="str">
        <f t="shared" ca="1" si="30"/>
        <v>No</v>
      </c>
      <c r="X94" s="9">
        <f t="shared" ca="1" si="31"/>
        <v>0</v>
      </c>
    </row>
    <row r="95" spans="1:24" x14ac:dyDescent="0.2">
      <c r="A95" s="6" t="s">
        <v>1117</v>
      </c>
      <c r="B95" s="9">
        <f t="shared" ca="1" si="24"/>
        <v>0</v>
      </c>
      <c r="C95" s="2" t="str">
        <f>+VLOOKUP(A95,'Membership data'!$E:$F,2,FALSE)</f>
        <v>F</v>
      </c>
      <c r="D95" s="2" t="str">
        <f>+VLOOKUP(A95,'Membership data'!$E:$I,5,FALSE)</f>
        <v>SEN</v>
      </c>
      <c r="E95" s="2" t="str">
        <f t="shared" si="25"/>
        <v>FSEN</v>
      </c>
      <c r="F95" s="9"/>
      <c r="G95" s="1">
        <f t="shared" ca="1" si="32"/>
        <v>83</v>
      </c>
      <c r="H95" s="1">
        <f t="shared" ca="1" si="32"/>
        <v>0</v>
      </c>
      <c r="I95" s="1">
        <f t="shared" ca="1" si="32"/>
        <v>0</v>
      </c>
      <c r="J95" s="3">
        <f t="shared" ca="1" si="26"/>
        <v>83</v>
      </c>
      <c r="K95" s="1">
        <f t="shared" ca="1" si="33"/>
        <v>0</v>
      </c>
      <c r="L95" s="1">
        <f t="shared" ca="1" si="33"/>
        <v>0</v>
      </c>
      <c r="M95" s="1">
        <f t="shared" ca="1" si="33"/>
        <v>0</v>
      </c>
      <c r="N95" s="3">
        <f t="shared" ca="1" si="27"/>
        <v>0</v>
      </c>
      <c r="O95" s="1">
        <f t="shared" ca="1" si="34"/>
        <v>83</v>
      </c>
      <c r="P95" s="1">
        <f t="shared" ca="1" si="34"/>
        <v>85</v>
      </c>
      <c r="Q95" s="1">
        <f t="shared" ca="1" si="34"/>
        <v>0</v>
      </c>
      <c r="R95" s="3">
        <f t="shared" ca="1" si="28"/>
        <v>85</v>
      </c>
      <c r="S95" s="1">
        <f t="shared" ca="1" si="35"/>
        <v>0</v>
      </c>
      <c r="T95" s="1">
        <f t="shared" ca="1" si="35"/>
        <v>0</v>
      </c>
      <c r="U95" s="1">
        <f t="shared" ca="1" si="35"/>
        <v>0</v>
      </c>
      <c r="V95" s="3" t="str">
        <f t="shared" ca="1" si="29"/>
        <v>Not eligible</v>
      </c>
      <c r="W95" s="9" t="str">
        <f t="shared" ca="1" si="30"/>
        <v>No</v>
      </c>
      <c r="X95" s="9">
        <f t="shared" ca="1" si="31"/>
        <v>0</v>
      </c>
    </row>
    <row r="96" spans="1:24" x14ac:dyDescent="0.2">
      <c r="A96" s="6" t="s">
        <v>1118</v>
      </c>
      <c r="B96" s="9">
        <f t="shared" ca="1" si="24"/>
        <v>0</v>
      </c>
      <c r="C96" s="2" t="str">
        <f>+VLOOKUP(A96,'Membership data'!$E:$F,2,FALSE)</f>
        <v>F</v>
      </c>
      <c r="D96" s="2" t="str">
        <f>+VLOOKUP(A96,'Membership data'!$E:$I,5,FALSE)</f>
        <v>SEN</v>
      </c>
      <c r="E96" s="2" t="str">
        <f t="shared" si="25"/>
        <v>FSEN</v>
      </c>
      <c r="F96" s="9"/>
      <c r="G96" s="1">
        <f t="shared" ca="1" si="32"/>
        <v>93</v>
      </c>
      <c r="H96" s="1">
        <f t="shared" ca="1" si="32"/>
        <v>0</v>
      </c>
      <c r="I96" s="1">
        <f t="shared" ca="1" si="32"/>
        <v>0</v>
      </c>
      <c r="J96" s="3">
        <f t="shared" ca="1" si="26"/>
        <v>93</v>
      </c>
      <c r="K96" s="1">
        <f t="shared" ca="1" si="33"/>
        <v>0</v>
      </c>
      <c r="L96" s="1">
        <f t="shared" ca="1" si="33"/>
        <v>0</v>
      </c>
      <c r="M96" s="1">
        <f t="shared" ca="1" si="33"/>
        <v>0</v>
      </c>
      <c r="N96" s="3">
        <f t="shared" ca="1" si="27"/>
        <v>0</v>
      </c>
      <c r="O96" s="1">
        <f t="shared" ca="1" si="34"/>
        <v>82</v>
      </c>
      <c r="P96" s="1">
        <f t="shared" ca="1" si="34"/>
        <v>0</v>
      </c>
      <c r="Q96" s="1">
        <f t="shared" ca="1" si="34"/>
        <v>0</v>
      </c>
      <c r="R96" s="3">
        <f t="shared" ca="1" si="28"/>
        <v>82</v>
      </c>
      <c r="S96" s="1">
        <f t="shared" ca="1" si="35"/>
        <v>0</v>
      </c>
      <c r="T96" s="1">
        <f t="shared" ca="1" si="35"/>
        <v>0</v>
      </c>
      <c r="U96" s="1">
        <f t="shared" ca="1" si="35"/>
        <v>0</v>
      </c>
      <c r="V96" s="3" t="str">
        <f t="shared" ca="1" si="29"/>
        <v>Not eligible</v>
      </c>
      <c r="W96" s="9" t="str">
        <f t="shared" ca="1" si="30"/>
        <v>No</v>
      </c>
      <c r="X96" s="9">
        <f t="shared" ca="1" si="31"/>
        <v>0</v>
      </c>
    </row>
    <row r="97" spans="1:24" x14ac:dyDescent="0.2">
      <c r="A97" s="6" t="s">
        <v>1034</v>
      </c>
      <c r="B97" s="9">
        <f t="shared" ca="1" si="24"/>
        <v>250</v>
      </c>
      <c r="C97" s="2" t="str">
        <f>+VLOOKUP(A97,'Membership data'!$E:$F,2,FALSE)</f>
        <v>F</v>
      </c>
      <c r="D97" s="2" t="str">
        <f>+VLOOKUP(A97,'Membership data'!$E:$I,5,FALSE)</f>
        <v>V40</v>
      </c>
      <c r="E97" s="2" t="str">
        <f t="shared" si="25"/>
        <v>FV40</v>
      </c>
      <c r="F97" s="9"/>
      <c r="G97" s="1">
        <f t="shared" ca="1" si="32"/>
        <v>91</v>
      </c>
      <c r="H97" s="1">
        <f t="shared" ca="1" si="32"/>
        <v>0</v>
      </c>
      <c r="I97" s="1">
        <f t="shared" ca="1" si="32"/>
        <v>93</v>
      </c>
      <c r="J97" s="3">
        <f t="shared" ca="1" si="26"/>
        <v>93</v>
      </c>
      <c r="K97" s="1">
        <f t="shared" ca="1" si="33"/>
        <v>0</v>
      </c>
      <c r="L97" s="1">
        <f t="shared" ca="1" si="33"/>
        <v>0</v>
      </c>
      <c r="M97" s="1">
        <f t="shared" ca="1" si="33"/>
        <v>0</v>
      </c>
      <c r="N97" s="3">
        <f t="shared" ca="1" si="27"/>
        <v>0</v>
      </c>
      <c r="O97" s="1">
        <f t="shared" ca="1" si="34"/>
        <v>81</v>
      </c>
      <c r="P97" s="1">
        <f t="shared" ca="1" si="34"/>
        <v>0</v>
      </c>
      <c r="Q97" s="1">
        <f t="shared" ca="1" si="34"/>
        <v>0</v>
      </c>
      <c r="R97" s="3">
        <f t="shared" ca="1" si="28"/>
        <v>81</v>
      </c>
      <c r="S97" s="1">
        <f t="shared" ca="1" si="35"/>
        <v>76</v>
      </c>
      <c r="T97" s="1">
        <f t="shared" ca="1" si="35"/>
        <v>0</v>
      </c>
      <c r="U97" s="1">
        <f t="shared" ca="1" si="35"/>
        <v>0</v>
      </c>
      <c r="V97" s="3">
        <f t="shared" ca="1" si="29"/>
        <v>76</v>
      </c>
      <c r="W97" s="9" t="str">
        <f t="shared" ca="1" si="30"/>
        <v>Yes</v>
      </c>
      <c r="X97" s="9">
        <f t="shared" ca="1" si="31"/>
        <v>250</v>
      </c>
    </row>
    <row r="98" spans="1:24" x14ac:dyDescent="0.2">
      <c r="A98" s="6" t="s">
        <v>1119</v>
      </c>
      <c r="B98" s="9">
        <f t="shared" ca="1" si="24"/>
        <v>261</v>
      </c>
      <c r="C98" s="2" t="str">
        <f>+VLOOKUP(A98,'Membership data'!$E:$F,2,FALSE)</f>
        <v>M</v>
      </c>
      <c r="D98" s="2" t="str">
        <f>+VLOOKUP(A98,'Membership data'!$E:$I,5,FALSE)</f>
        <v>V60+</v>
      </c>
      <c r="E98" s="2" t="str">
        <f t="shared" si="25"/>
        <v>MV60+</v>
      </c>
      <c r="F98" s="9"/>
      <c r="G98" s="1">
        <f t="shared" ca="1" si="32"/>
        <v>0</v>
      </c>
      <c r="H98" s="1">
        <f t="shared" ca="1" si="32"/>
        <v>0</v>
      </c>
      <c r="I98" s="1">
        <f t="shared" ca="1" si="32"/>
        <v>96</v>
      </c>
      <c r="J98" s="3">
        <f t="shared" ca="1" si="26"/>
        <v>96</v>
      </c>
      <c r="K98" s="1">
        <f t="shared" ca="1" si="33"/>
        <v>0</v>
      </c>
      <c r="L98" s="1">
        <f t="shared" ca="1" si="33"/>
        <v>69</v>
      </c>
      <c r="M98" s="1">
        <f t="shared" ca="1" si="33"/>
        <v>0</v>
      </c>
      <c r="N98" s="3">
        <f t="shared" ca="1" si="27"/>
        <v>69</v>
      </c>
      <c r="O98" s="1">
        <f t="shared" ca="1" si="34"/>
        <v>61</v>
      </c>
      <c r="P98" s="1">
        <f t="shared" ca="1" si="34"/>
        <v>0</v>
      </c>
      <c r="Q98" s="1">
        <f t="shared" ca="1" si="34"/>
        <v>0</v>
      </c>
      <c r="R98" s="3">
        <f t="shared" ca="1" si="28"/>
        <v>61</v>
      </c>
      <c r="S98" s="1">
        <f t="shared" ca="1" si="35"/>
        <v>35</v>
      </c>
      <c r="T98" s="1">
        <f t="shared" ca="1" si="35"/>
        <v>0</v>
      </c>
      <c r="U98" s="1">
        <f t="shared" ca="1" si="35"/>
        <v>0</v>
      </c>
      <c r="V98" s="3">
        <f t="shared" ca="1" si="29"/>
        <v>35</v>
      </c>
      <c r="W98" s="9" t="str">
        <f t="shared" ca="1" si="30"/>
        <v>Yes</v>
      </c>
      <c r="X98" s="9">
        <f t="shared" ca="1" si="31"/>
        <v>261</v>
      </c>
    </row>
    <row r="99" spans="1:24" x14ac:dyDescent="0.2">
      <c r="A99" s="6" t="s">
        <v>1120</v>
      </c>
      <c r="B99" s="9">
        <f t="shared" ca="1" si="24"/>
        <v>0</v>
      </c>
      <c r="C99" s="2" t="str">
        <f>+VLOOKUP(A99,'Membership data'!$E:$F,2,FALSE)</f>
        <v>F</v>
      </c>
      <c r="D99" s="2" t="str">
        <f>+VLOOKUP(A99,'Membership data'!$E:$I,5,FALSE)</f>
        <v>SEN</v>
      </c>
      <c r="E99" s="2" t="str">
        <f t="shared" si="25"/>
        <v>FSEN</v>
      </c>
      <c r="F99" s="9"/>
      <c r="G99" s="1">
        <f t="shared" ca="1" si="32"/>
        <v>0</v>
      </c>
      <c r="H99" s="1">
        <f t="shared" ca="1" si="32"/>
        <v>0</v>
      </c>
      <c r="I99" s="1">
        <f t="shared" ca="1" si="32"/>
        <v>0</v>
      </c>
      <c r="J99" s="3" t="str">
        <f t="shared" ca="1" si="26"/>
        <v>Not eligible</v>
      </c>
      <c r="K99" s="1">
        <f t="shared" ca="1" si="33"/>
        <v>0</v>
      </c>
      <c r="L99" s="1">
        <f t="shared" ca="1" si="33"/>
        <v>0</v>
      </c>
      <c r="M99" s="1">
        <f t="shared" ca="1" si="33"/>
        <v>0</v>
      </c>
      <c r="N99" s="3">
        <f t="shared" ca="1" si="27"/>
        <v>0</v>
      </c>
      <c r="O99" s="1">
        <f t="shared" ca="1" si="34"/>
        <v>80</v>
      </c>
      <c r="P99" s="1">
        <f t="shared" ca="1" si="34"/>
        <v>0</v>
      </c>
      <c r="Q99" s="1">
        <f t="shared" ca="1" si="34"/>
        <v>0</v>
      </c>
      <c r="R99" s="3">
        <f t="shared" ca="1" si="28"/>
        <v>80</v>
      </c>
      <c r="S99" s="1">
        <f t="shared" ca="1" si="35"/>
        <v>72</v>
      </c>
      <c r="T99" s="1">
        <f t="shared" ca="1" si="35"/>
        <v>0</v>
      </c>
      <c r="U99" s="1">
        <f t="shared" ca="1" si="35"/>
        <v>0</v>
      </c>
      <c r="V99" s="3">
        <f t="shared" ca="1" si="29"/>
        <v>72</v>
      </c>
      <c r="W99" s="9" t="str">
        <f t="shared" ca="1" si="30"/>
        <v>No</v>
      </c>
      <c r="X99" s="9">
        <f t="shared" ca="1" si="31"/>
        <v>0</v>
      </c>
    </row>
    <row r="100" spans="1:24" x14ac:dyDescent="0.2">
      <c r="A100" s="6" t="s">
        <v>1121</v>
      </c>
      <c r="B100" s="9">
        <f t="shared" ca="1" si="24"/>
        <v>268</v>
      </c>
      <c r="C100" s="2" t="str">
        <f>+VLOOKUP(A100,'Membership data'!$E:$F,2,FALSE)</f>
        <v>F</v>
      </c>
      <c r="D100" s="2" t="str">
        <f>+VLOOKUP(A100,'Membership data'!$E:$I,5,FALSE)</f>
        <v>V50</v>
      </c>
      <c r="E100" s="2" t="str">
        <f t="shared" si="25"/>
        <v>FV50</v>
      </c>
      <c r="F100" s="9"/>
      <c r="G100" s="1">
        <f t="shared" ca="1" si="32"/>
        <v>87</v>
      </c>
      <c r="H100" s="1">
        <f t="shared" ca="1" si="32"/>
        <v>0</v>
      </c>
      <c r="I100" s="1">
        <f t="shared" ca="1" si="32"/>
        <v>0</v>
      </c>
      <c r="J100" s="3">
        <f t="shared" ca="1" si="26"/>
        <v>87</v>
      </c>
      <c r="K100" s="1">
        <f t="shared" ca="1" si="33"/>
        <v>0</v>
      </c>
      <c r="L100" s="1">
        <f t="shared" ca="1" si="33"/>
        <v>0</v>
      </c>
      <c r="M100" s="1">
        <f t="shared" ca="1" si="33"/>
        <v>0</v>
      </c>
      <c r="N100" s="3">
        <f t="shared" ca="1" si="27"/>
        <v>0</v>
      </c>
      <c r="O100" s="1">
        <f t="shared" ca="1" si="34"/>
        <v>79</v>
      </c>
      <c r="P100" s="1">
        <f t="shared" ca="1" si="34"/>
        <v>93</v>
      </c>
      <c r="Q100" s="1">
        <f t="shared" ca="1" si="34"/>
        <v>0</v>
      </c>
      <c r="R100" s="3">
        <f t="shared" ca="1" si="28"/>
        <v>93</v>
      </c>
      <c r="S100" s="1">
        <f t="shared" ca="1" si="35"/>
        <v>0</v>
      </c>
      <c r="T100" s="1">
        <f t="shared" ca="1" si="35"/>
        <v>88</v>
      </c>
      <c r="U100" s="1">
        <f t="shared" ca="1" si="35"/>
        <v>0</v>
      </c>
      <c r="V100" s="3">
        <f t="shared" ca="1" si="29"/>
        <v>88</v>
      </c>
      <c r="W100" s="9" t="str">
        <f t="shared" ca="1" si="30"/>
        <v>Yes</v>
      </c>
      <c r="X100" s="9">
        <f t="shared" ca="1" si="31"/>
        <v>268</v>
      </c>
    </row>
    <row r="101" spans="1:24" x14ac:dyDescent="0.2">
      <c r="A101" s="6" t="s">
        <v>892</v>
      </c>
      <c r="B101" s="9">
        <f t="shared" ca="1" si="24"/>
        <v>0</v>
      </c>
      <c r="C101" s="2" t="str">
        <f>+VLOOKUP(A101,'Membership data'!$E:$F,2,FALSE)</f>
        <v>F</v>
      </c>
      <c r="D101" s="2" t="str">
        <f>+VLOOKUP(A101,'Membership data'!$E:$I,5,FALSE)</f>
        <v>V50</v>
      </c>
      <c r="E101" s="2" t="str">
        <f t="shared" si="25"/>
        <v>FV50</v>
      </c>
      <c r="F101" s="9"/>
      <c r="G101" s="1">
        <f t="shared" ca="1" si="32"/>
        <v>0</v>
      </c>
      <c r="H101" s="1">
        <f t="shared" ca="1" si="32"/>
        <v>0</v>
      </c>
      <c r="I101" s="1">
        <f t="shared" ca="1" si="32"/>
        <v>0</v>
      </c>
      <c r="J101" s="3" t="str">
        <f t="shared" ca="1" si="26"/>
        <v>Not eligible</v>
      </c>
      <c r="K101" s="1">
        <f t="shared" ca="1" si="33"/>
        <v>0</v>
      </c>
      <c r="L101" s="1">
        <f t="shared" ca="1" si="33"/>
        <v>0</v>
      </c>
      <c r="M101" s="1">
        <f t="shared" ca="1" si="33"/>
        <v>0</v>
      </c>
      <c r="N101" s="3">
        <f t="shared" ca="1" si="27"/>
        <v>0</v>
      </c>
      <c r="O101" s="1">
        <f t="shared" ca="1" si="34"/>
        <v>78</v>
      </c>
      <c r="P101" s="1">
        <f t="shared" ca="1" si="34"/>
        <v>0</v>
      </c>
      <c r="Q101" s="1">
        <f t="shared" ca="1" si="34"/>
        <v>0</v>
      </c>
      <c r="R101" s="3">
        <f t="shared" ca="1" si="28"/>
        <v>78</v>
      </c>
      <c r="S101" s="1">
        <f t="shared" ca="1" si="35"/>
        <v>60</v>
      </c>
      <c r="T101" s="1">
        <f t="shared" ca="1" si="35"/>
        <v>0</v>
      </c>
      <c r="U101" s="1">
        <f t="shared" ca="1" si="35"/>
        <v>0</v>
      </c>
      <c r="V101" s="3">
        <f t="shared" ca="1" si="29"/>
        <v>60</v>
      </c>
      <c r="W101" s="9" t="str">
        <f t="shared" ca="1" si="30"/>
        <v>No</v>
      </c>
      <c r="X101" s="9">
        <f t="shared" ca="1" si="31"/>
        <v>0</v>
      </c>
    </row>
    <row r="102" spans="1:24" x14ac:dyDescent="0.2">
      <c r="A102" s="6" t="s">
        <v>1122</v>
      </c>
      <c r="B102" s="9">
        <f t="shared" ca="1" si="24"/>
        <v>0</v>
      </c>
      <c r="C102" s="2" t="str">
        <f>+VLOOKUP(A102,'Membership data'!$E:$F,2,FALSE)</f>
        <v>M</v>
      </c>
      <c r="D102" s="2" t="str">
        <f>+VLOOKUP(A102,'Membership data'!$E:$I,5,FALSE)</f>
        <v>V50</v>
      </c>
      <c r="E102" s="2" t="str">
        <f t="shared" si="25"/>
        <v>MV50</v>
      </c>
      <c r="F102" s="9"/>
      <c r="G102" s="1">
        <f t="shared" ca="1" si="32"/>
        <v>0</v>
      </c>
      <c r="H102" s="1">
        <f t="shared" ca="1" si="32"/>
        <v>0</v>
      </c>
      <c r="I102" s="1">
        <f t="shared" ca="1" si="32"/>
        <v>0</v>
      </c>
      <c r="J102" s="3" t="str">
        <f t="shared" ca="1" si="26"/>
        <v>Not eligible</v>
      </c>
      <c r="K102" s="1">
        <f t="shared" ca="1" si="33"/>
        <v>0</v>
      </c>
      <c r="L102" s="1">
        <f t="shared" ca="1" si="33"/>
        <v>0</v>
      </c>
      <c r="M102" s="1">
        <f t="shared" ca="1" si="33"/>
        <v>0</v>
      </c>
      <c r="N102" s="3">
        <f t="shared" ca="1" si="27"/>
        <v>0</v>
      </c>
      <c r="O102" s="1">
        <f t="shared" ca="1" si="34"/>
        <v>58</v>
      </c>
      <c r="P102" s="1">
        <f t="shared" ca="1" si="34"/>
        <v>0</v>
      </c>
      <c r="Q102" s="1">
        <f t="shared" ca="1" si="34"/>
        <v>0</v>
      </c>
      <c r="R102" s="3">
        <f t="shared" ca="1" si="28"/>
        <v>58</v>
      </c>
      <c r="S102" s="1">
        <f t="shared" ca="1" si="35"/>
        <v>0</v>
      </c>
      <c r="T102" s="1">
        <f t="shared" ca="1" si="35"/>
        <v>0</v>
      </c>
      <c r="U102" s="1">
        <f t="shared" ca="1" si="35"/>
        <v>0</v>
      </c>
      <c r="V102" s="3" t="str">
        <f t="shared" ca="1" si="29"/>
        <v>Not eligible</v>
      </c>
      <c r="W102" s="9" t="str">
        <f t="shared" ca="1" si="30"/>
        <v>No</v>
      </c>
      <c r="X102" s="9">
        <f t="shared" ca="1" si="31"/>
        <v>0</v>
      </c>
    </row>
    <row r="103" spans="1:24" x14ac:dyDescent="0.2">
      <c r="A103" s="6" t="s">
        <v>648</v>
      </c>
      <c r="B103" s="9">
        <f t="shared" ca="1" si="24"/>
        <v>225</v>
      </c>
      <c r="C103" s="2" t="str">
        <f>+VLOOKUP(A103,'Membership data'!$E:$F,2,FALSE)</f>
        <v>F</v>
      </c>
      <c r="D103" s="2" t="str">
        <f>+VLOOKUP(A103,'Membership data'!$E:$I,5,FALSE)</f>
        <v>V40</v>
      </c>
      <c r="E103" s="2" t="str">
        <f t="shared" si="25"/>
        <v>FV40</v>
      </c>
      <c r="F103" s="9"/>
      <c r="G103" s="1">
        <f t="shared" ca="1" si="32"/>
        <v>86</v>
      </c>
      <c r="H103" s="1">
        <f t="shared" ca="1" si="32"/>
        <v>0</v>
      </c>
      <c r="I103" s="1">
        <f t="shared" ca="1" si="32"/>
        <v>0</v>
      </c>
      <c r="J103" s="3">
        <f t="shared" ca="1" si="26"/>
        <v>86</v>
      </c>
      <c r="K103" s="1">
        <f t="shared" ca="1" si="33"/>
        <v>0</v>
      </c>
      <c r="L103" s="1">
        <f t="shared" ca="1" si="33"/>
        <v>0</v>
      </c>
      <c r="M103" s="1">
        <f t="shared" ca="1" si="33"/>
        <v>0</v>
      </c>
      <c r="N103" s="3">
        <f t="shared" ca="1" si="27"/>
        <v>0</v>
      </c>
      <c r="O103" s="1">
        <f t="shared" ca="1" si="34"/>
        <v>77</v>
      </c>
      <c r="P103" s="1">
        <f t="shared" ca="1" si="34"/>
        <v>0</v>
      </c>
      <c r="Q103" s="1">
        <f t="shared" ca="1" si="34"/>
        <v>0</v>
      </c>
      <c r="R103" s="3">
        <f t="shared" ca="1" si="28"/>
        <v>77</v>
      </c>
      <c r="S103" s="1">
        <f t="shared" ca="1" si="35"/>
        <v>62</v>
      </c>
      <c r="T103" s="1">
        <f t="shared" ca="1" si="35"/>
        <v>0</v>
      </c>
      <c r="U103" s="1">
        <f t="shared" ca="1" si="35"/>
        <v>0</v>
      </c>
      <c r="V103" s="3">
        <f t="shared" ca="1" si="29"/>
        <v>62</v>
      </c>
      <c r="W103" s="9" t="str">
        <f t="shared" ca="1" si="30"/>
        <v>Yes</v>
      </c>
      <c r="X103" s="9">
        <f t="shared" ca="1" si="31"/>
        <v>225</v>
      </c>
    </row>
    <row r="104" spans="1:24" x14ac:dyDescent="0.2">
      <c r="A104" s="6" t="s">
        <v>1123</v>
      </c>
      <c r="B104" s="9">
        <f t="shared" ca="1" si="24"/>
        <v>0</v>
      </c>
      <c r="C104" s="2" t="str">
        <f>+VLOOKUP(A104,'Membership data'!$E:$F,2,FALSE)</f>
        <v>M</v>
      </c>
      <c r="D104" s="2" t="str">
        <f>+VLOOKUP(A104,'Membership data'!$E:$I,5,FALSE)</f>
        <v>V60+</v>
      </c>
      <c r="E104" s="2" t="str">
        <f t="shared" si="25"/>
        <v>MV60+</v>
      </c>
      <c r="F104" s="9"/>
      <c r="G104" s="1">
        <f t="shared" ca="1" si="32"/>
        <v>0</v>
      </c>
      <c r="H104" s="1">
        <f t="shared" ca="1" si="32"/>
        <v>0</v>
      </c>
      <c r="I104" s="1">
        <f t="shared" ca="1" si="32"/>
        <v>0</v>
      </c>
      <c r="J104" s="3" t="str">
        <f t="shared" ca="1" si="26"/>
        <v>Not eligible</v>
      </c>
      <c r="K104" s="1">
        <f t="shared" ca="1" si="33"/>
        <v>0</v>
      </c>
      <c r="L104" s="1">
        <f t="shared" ca="1" si="33"/>
        <v>0</v>
      </c>
      <c r="M104" s="1">
        <f t="shared" ca="1" si="33"/>
        <v>0</v>
      </c>
      <c r="N104" s="3">
        <f t="shared" ca="1" si="27"/>
        <v>0</v>
      </c>
      <c r="O104" s="1">
        <f t="shared" ca="1" si="34"/>
        <v>57</v>
      </c>
      <c r="P104" s="1">
        <f t="shared" ca="1" si="34"/>
        <v>0</v>
      </c>
      <c r="Q104" s="1">
        <f t="shared" ca="1" si="34"/>
        <v>0</v>
      </c>
      <c r="R104" s="3">
        <f t="shared" ca="1" si="28"/>
        <v>57</v>
      </c>
      <c r="S104" s="1">
        <f t="shared" ca="1" si="35"/>
        <v>0</v>
      </c>
      <c r="T104" s="1">
        <f t="shared" ca="1" si="35"/>
        <v>0</v>
      </c>
      <c r="U104" s="1">
        <f t="shared" ca="1" si="35"/>
        <v>0</v>
      </c>
      <c r="V104" s="3" t="str">
        <f t="shared" ca="1" si="29"/>
        <v>Not eligible</v>
      </c>
      <c r="W104" s="9" t="str">
        <f t="shared" ca="1" si="30"/>
        <v>No</v>
      </c>
      <c r="X104" s="9">
        <f t="shared" ca="1" si="31"/>
        <v>0</v>
      </c>
    </row>
    <row r="105" spans="1:24" x14ac:dyDescent="0.2">
      <c r="A105" s="6" t="s">
        <v>1124</v>
      </c>
      <c r="B105" s="9">
        <f t="shared" ca="1" si="24"/>
        <v>0</v>
      </c>
      <c r="C105" s="2" t="str">
        <f>+VLOOKUP(A105,'Membership data'!$E:$F,2,FALSE)</f>
        <v>F</v>
      </c>
      <c r="D105" s="2" t="str">
        <f>+VLOOKUP(A105,'Membership data'!$E:$I,5,FALSE)</f>
        <v>V50</v>
      </c>
      <c r="E105" s="2" t="str">
        <f t="shared" si="25"/>
        <v>FV50</v>
      </c>
      <c r="F105" s="9"/>
      <c r="G105" s="1">
        <f t="shared" ca="1" si="32"/>
        <v>0</v>
      </c>
      <c r="H105" s="1">
        <f t="shared" ca="1" si="32"/>
        <v>0</v>
      </c>
      <c r="I105" s="1">
        <f t="shared" ca="1" si="32"/>
        <v>0</v>
      </c>
      <c r="J105" s="3" t="str">
        <f t="shared" ca="1" si="26"/>
        <v>Not eligible</v>
      </c>
      <c r="K105" s="1">
        <f t="shared" ca="1" si="33"/>
        <v>0</v>
      </c>
      <c r="L105" s="1">
        <f t="shared" ca="1" si="33"/>
        <v>0</v>
      </c>
      <c r="M105" s="1">
        <f t="shared" ca="1" si="33"/>
        <v>0</v>
      </c>
      <c r="N105" s="3">
        <f t="shared" ca="1" si="27"/>
        <v>0</v>
      </c>
      <c r="O105" s="1">
        <f t="shared" ca="1" si="34"/>
        <v>75</v>
      </c>
      <c r="P105" s="1">
        <f t="shared" ca="1" si="34"/>
        <v>0</v>
      </c>
      <c r="Q105" s="1">
        <f t="shared" ca="1" si="34"/>
        <v>0</v>
      </c>
      <c r="R105" s="3">
        <f t="shared" ca="1" si="28"/>
        <v>75</v>
      </c>
      <c r="S105" s="1">
        <f t="shared" ca="1" si="35"/>
        <v>0</v>
      </c>
      <c r="T105" s="1">
        <f t="shared" ca="1" si="35"/>
        <v>0</v>
      </c>
      <c r="U105" s="1">
        <f t="shared" ca="1" si="35"/>
        <v>65</v>
      </c>
      <c r="V105" s="3">
        <f t="shared" ca="1" si="29"/>
        <v>65</v>
      </c>
      <c r="W105" s="9" t="str">
        <f t="shared" ca="1" si="30"/>
        <v>No</v>
      </c>
      <c r="X105" s="9">
        <f t="shared" ca="1" si="31"/>
        <v>0</v>
      </c>
    </row>
    <row r="106" spans="1:24" x14ac:dyDescent="0.2">
      <c r="A106" s="6" t="s">
        <v>1125</v>
      </c>
      <c r="B106" s="9">
        <f t="shared" ca="1" si="24"/>
        <v>0</v>
      </c>
      <c r="C106" s="2" t="str">
        <f>+VLOOKUP(A106,'Membership data'!$E:$F,2,FALSE)</f>
        <v>M</v>
      </c>
      <c r="D106" s="2" t="str">
        <f>+VLOOKUP(A106,'Membership data'!$E:$I,5,FALSE)</f>
        <v>V60+</v>
      </c>
      <c r="E106" s="2" t="str">
        <f t="shared" si="25"/>
        <v>MV60+</v>
      </c>
      <c r="F106" s="9"/>
      <c r="G106" s="1">
        <f t="shared" ref="G106:I125" ca="1" si="36">+IFERROR(VLOOKUP($A106,INDIRECT("'"&amp;G$4&amp;"'!B:K"),10,FALSE),0)</f>
        <v>0</v>
      </c>
      <c r="H106" s="1">
        <f t="shared" ca="1" si="36"/>
        <v>0</v>
      </c>
      <c r="I106" s="1">
        <f t="shared" ca="1" si="36"/>
        <v>0</v>
      </c>
      <c r="J106" s="3" t="str">
        <f t="shared" ca="1" si="26"/>
        <v>Not eligible</v>
      </c>
      <c r="K106" s="1">
        <f t="shared" ref="K106:M125" ca="1" si="37">+IFERROR(VLOOKUP($A106,INDIRECT("'"&amp;K$4&amp;"'!B:K"),10,FALSE),0)</f>
        <v>0</v>
      </c>
      <c r="L106" s="1">
        <f t="shared" ca="1" si="37"/>
        <v>0</v>
      </c>
      <c r="M106" s="1">
        <f t="shared" ca="1" si="37"/>
        <v>0</v>
      </c>
      <c r="N106" s="3">
        <f t="shared" ca="1" si="27"/>
        <v>0</v>
      </c>
      <c r="O106" s="1">
        <f t="shared" ref="O106:Q125" ca="1" si="38">+IFERROR(VLOOKUP($A106,INDIRECT("'"&amp;O$4&amp;"'!B:K"),10,FALSE),0)</f>
        <v>55</v>
      </c>
      <c r="P106" s="1">
        <f t="shared" ca="1" si="38"/>
        <v>0</v>
      </c>
      <c r="Q106" s="1">
        <f t="shared" ca="1" si="38"/>
        <v>0</v>
      </c>
      <c r="R106" s="3">
        <f t="shared" ca="1" si="28"/>
        <v>55</v>
      </c>
      <c r="S106" s="1">
        <f t="shared" ref="S106:U125" ca="1" si="39">+IFERROR(VLOOKUP($A106,INDIRECT("'"&amp;S$4&amp;"'!B:K"),10,FALSE),0)</f>
        <v>0</v>
      </c>
      <c r="T106" s="1">
        <f t="shared" ca="1" si="39"/>
        <v>0</v>
      </c>
      <c r="U106" s="1">
        <f t="shared" ca="1" si="39"/>
        <v>0</v>
      </c>
      <c r="V106" s="3" t="str">
        <f t="shared" ca="1" si="29"/>
        <v>Not eligible</v>
      </c>
      <c r="W106" s="9" t="str">
        <f t="shared" ca="1" si="30"/>
        <v>No</v>
      </c>
      <c r="X106" s="9">
        <f t="shared" ca="1" si="31"/>
        <v>0</v>
      </c>
    </row>
    <row r="107" spans="1:24" x14ac:dyDescent="0.2">
      <c r="A107" s="6" t="s">
        <v>1126</v>
      </c>
      <c r="B107" s="9">
        <f t="shared" ca="1" si="24"/>
        <v>0</v>
      </c>
      <c r="C107" s="2" t="str">
        <f>+VLOOKUP(A107,'Membership data'!$E:$F,2,FALSE)</f>
        <v>F</v>
      </c>
      <c r="D107" s="2" t="str">
        <f>+VLOOKUP(A107,'Membership data'!$E:$I,5,FALSE)</f>
        <v>SEN</v>
      </c>
      <c r="E107" s="2" t="str">
        <f t="shared" si="25"/>
        <v>FSEN</v>
      </c>
      <c r="F107" s="9"/>
      <c r="G107" s="1">
        <f t="shared" ca="1" si="36"/>
        <v>0</v>
      </c>
      <c r="H107" s="1">
        <f t="shared" ca="1" si="36"/>
        <v>0</v>
      </c>
      <c r="I107" s="1">
        <f t="shared" ca="1" si="36"/>
        <v>0</v>
      </c>
      <c r="J107" s="3" t="str">
        <f t="shared" ca="1" si="26"/>
        <v>Not eligible</v>
      </c>
      <c r="K107" s="1">
        <f t="shared" ca="1" si="37"/>
        <v>0</v>
      </c>
      <c r="L107" s="1">
        <f t="shared" ca="1" si="37"/>
        <v>0</v>
      </c>
      <c r="M107" s="1">
        <f t="shared" ca="1" si="37"/>
        <v>0</v>
      </c>
      <c r="N107" s="3">
        <f t="shared" ca="1" si="27"/>
        <v>0</v>
      </c>
      <c r="O107" s="1">
        <f t="shared" ca="1" si="38"/>
        <v>72</v>
      </c>
      <c r="P107" s="1">
        <f t="shared" ca="1" si="38"/>
        <v>0</v>
      </c>
      <c r="Q107" s="1">
        <f t="shared" ca="1" si="38"/>
        <v>0</v>
      </c>
      <c r="R107" s="3">
        <f t="shared" ca="1" si="28"/>
        <v>72</v>
      </c>
      <c r="S107" s="1">
        <f t="shared" ca="1" si="39"/>
        <v>0</v>
      </c>
      <c r="T107" s="1">
        <f t="shared" ca="1" si="39"/>
        <v>0</v>
      </c>
      <c r="U107" s="1">
        <f t="shared" ca="1" si="39"/>
        <v>0</v>
      </c>
      <c r="V107" s="3" t="str">
        <f t="shared" ca="1" si="29"/>
        <v>Not eligible</v>
      </c>
      <c r="W107" s="9" t="str">
        <f t="shared" ca="1" si="30"/>
        <v>No</v>
      </c>
      <c r="X107" s="9">
        <f t="shared" ca="1" si="31"/>
        <v>0</v>
      </c>
    </row>
    <row r="108" spans="1:24" x14ac:dyDescent="0.2">
      <c r="A108" s="6" t="s">
        <v>59</v>
      </c>
      <c r="B108" s="9">
        <f t="shared" ca="1" si="24"/>
        <v>0</v>
      </c>
      <c r="C108" s="2" t="str">
        <f>+VLOOKUP(A108,'Membership data'!$E:$F,2,FALSE)</f>
        <v>M</v>
      </c>
      <c r="D108" s="2" t="str">
        <f>+VLOOKUP(A108,'Membership data'!$E:$I,5,FALSE)</f>
        <v>V60+</v>
      </c>
      <c r="E108" s="2" t="str">
        <f t="shared" si="25"/>
        <v>MV60+</v>
      </c>
      <c r="F108" s="9"/>
      <c r="G108" s="1">
        <f t="shared" ca="1" si="36"/>
        <v>0</v>
      </c>
      <c r="H108" s="1">
        <f t="shared" ca="1" si="36"/>
        <v>0</v>
      </c>
      <c r="I108" s="1">
        <f t="shared" ca="1" si="36"/>
        <v>0</v>
      </c>
      <c r="J108" s="3" t="str">
        <f t="shared" ca="1" si="26"/>
        <v>Not eligible</v>
      </c>
      <c r="K108" s="1">
        <f t="shared" ca="1" si="37"/>
        <v>0</v>
      </c>
      <c r="L108" s="1">
        <f t="shared" ca="1" si="37"/>
        <v>0</v>
      </c>
      <c r="M108" s="1">
        <f t="shared" ca="1" si="37"/>
        <v>0</v>
      </c>
      <c r="N108" s="3">
        <f t="shared" ca="1" si="27"/>
        <v>0</v>
      </c>
      <c r="O108" s="1">
        <f t="shared" ca="1" si="38"/>
        <v>54</v>
      </c>
      <c r="P108" s="1">
        <f t="shared" ca="1" si="38"/>
        <v>0</v>
      </c>
      <c r="Q108" s="1">
        <f t="shared" ca="1" si="38"/>
        <v>0</v>
      </c>
      <c r="R108" s="3">
        <f t="shared" ca="1" si="28"/>
        <v>54</v>
      </c>
      <c r="S108" s="1">
        <f t="shared" ca="1" si="39"/>
        <v>0</v>
      </c>
      <c r="T108" s="1">
        <f t="shared" ca="1" si="39"/>
        <v>0</v>
      </c>
      <c r="U108" s="1">
        <f t="shared" ca="1" si="39"/>
        <v>0</v>
      </c>
      <c r="V108" s="3" t="str">
        <f t="shared" ca="1" si="29"/>
        <v>Not eligible</v>
      </c>
      <c r="W108" s="9" t="str">
        <f t="shared" ca="1" si="30"/>
        <v>No</v>
      </c>
      <c r="X108" s="9">
        <f t="shared" ca="1" si="31"/>
        <v>0</v>
      </c>
    </row>
    <row r="109" spans="1:24" x14ac:dyDescent="0.2">
      <c r="A109" s="6" t="s">
        <v>883</v>
      </c>
      <c r="B109" s="9">
        <f t="shared" ca="1" si="24"/>
        <v>0</v>
      </c>
      <c r="C109" s="2" t="str">
        <f>+VLOOKUP(A109,'Membership data'!$E:$F,2,FALSE)</f>
        <v>F</v>
      </c>
      <c r="D109" s="2" t="str">
        <f>+VLOOKUP(A109,'Membership data'!$E:$I,5,FALSE)</f>
        <v>V50</v>
      </c>
      <c r="E109" s="2" t="str">
        <f t="shared" si="25"/>
        <v>FV50</v>
      </c>
      <c r="F109" s="9"/>
      <c r="G109" s="1">
        <f t="shared" ca="1" si="36"/>
        <v>0</v>
      </c>
      <c r="H109" s="1">
        <f t="shared" ca="1" si="36"/>
        <v>0</v>
      </c>
      <c r="I109" s="1">
        <f t="shared" ca="1" si="36"/>
        <v>0</v>
      </c>
      <c r="J109" s="3" t="str">
        <f t="shared" ca="1" si="26"/>
        <v>Not eligible</v>
      </c>
      <c r="K109" s="1">
        <f t="shared" ca="1" si="37"/>
        <v>0</v>
      </c>
      <c r="L109" s="1">
        <f t="shared" ca="1" si="37"/>
        <v>83</v>
      </c>
      <c r="M109" s="1">
        <f t="shared" ca="1" si="37"/>
        <v>0</v>
      </c>
      <c r="N109" s="3">
        <f t="shared" ca="1" si="27"/>
        <v>83</v>
      </c>
      <c r="O109" s="1">
        <f t="shared" ca="1" si="38"/>
        <v>71</v>
      </c>
      <c r="P109" s="1">
        <f t="shared" ca="1" si="38"/>
        <v>0</v>
      </c>
      <c r="Q109" s="1">
        <f t="shared" ca="1" si="38"/>
        <v>0</v>
      </c>
      <c r="R109" s="3">
        <f t="shared" ca="1" si="28"/>
        <v>71</v>
      </c>
      <c r="S109" s="1">
        <f t="shared" ca="1" si="39"/>
        <v>53</v>
      </c>
      <c r="T109" s="1">
        <f t="shared" ca="1" si="39"/>
        <v>0</v>
      </c>
      <c r="U109" s="1">
        <f t="shared" ca="1" si="39"/>
        <v>0</v>
      </c>
      <c r="V109" s="3">
        <f t="shared" ca="1" si="29"/>
        <v>53</v>
      </c>
      <c r="W109" s="9" t="str">
        <f t="shared" ca="1" si="30"/>
        <v>No</v>
      </c>
      <c r="X109" s="9">
        <f t="shared" ca="1" si="31"/>
        <v>0</v>
      </c>
    </row>
    <row r="110" spans="1:24" x14ac:dyDescent="0.2">
      <c r="A110" s="6" t="s">
        <v>987</v>
      </c>
      <c r="B110" s="9">
        <f t="shared" ca="1" si="24"/>
        <v>0</v>
      </c>
      <c r="C110" s="2" t="str">
        <f>+VLOOKUP(A110,'Membership data'!$E:$F,2,FALSE)</f>
        <v>F</v>
      </c>
      <c r="D110" s="2" t="str">
        <f>+VLOOKUP(A110,'Membership data'!$E:$I,5,FALSE)</f>
        <v>V40</v>
      </c>
      <c r="E110" s="2" t="str">
        <f t="shared" si="25"/>
        <v>FV40</v>
      </c>
      <c r="F110" s="9"/>
      <c r="G110" s="1">
        <f t="shared" ca="1" si="36"/>
        <v>0</v>
      </c>
      <c r="H110" s="1">
        <f t="shared" ca="1" si="36"/>
        <v>0</v>
      </c>
      <c r="I110" s="1">
        <f t="shared" ca="1" si="36"/>
        <v>0</v>
      </c>
      <c r="J110" s="3" t="str">
        <f t="shared" ca="1" si="26"/>
        <v>Not eligible</v>
      </c>
      <c r="K110" s="1">
        <f t="shared" ca="1" si="37"/>
        <v>0</v>
      </c>
      <c r="L110" s="1">
        <f t="shared" ca="1" si="37"/>
        <v>0</v>
      </c>
      <c r="M110" s="1">
        <f t="shared" ca="1" si="37"/>
        <v>0</v>
      </c>
      <c r="N110" s="3">
        <f t="shared" ca="1" si="27"/>
        <v>0</v>
      </c>
      <c r="O110" s="1">
        <f t="shared" ca="1" si="38"/>
        <v>70</v>
      </c>
      <c r="P110" s="1">
        <f t="shared" ca="1" si="38"/>
        <v>0</v>
      </c>
      <c r="Q110" s="1">
        <f t="shared" ca="1" si="38"/>
        <v>0</v>
      </c>
      <c r="R110" s="3">
        <f t="shared" ca="1" si="28"/>
        <v>70</v>
      </c>
      <c r="S110" s="1">
        <f t="shared" ca="1" si="39"/>
        <v>0</v>
      </c>
      <c r="T110" s="1">
        <f t="shared" ca="1" si="39"/>
        <v>82</v>
      </c>
      <c r="U110" s="1">
        <f t="shared" ca="1" si="39"/>
        <v>60</v>
      </c>
      <c r="V110" s="3">
        <f t="shared" ca="1" si="29"/>
        <v>82</v>
      </c>
      <c r="W110" s="9" t="str">
        <f t="shared" ca="1" si="30"/>
        <v>No</v>
      </c>
      <c r="X110" s="9">
        <f t="shared" ca="1" si="31"/>
        <v>0</v>
      </c>
    </row>
    <row r="111" spans="1:24" x14ac:dyDescent="0.2">
      <c r="A111" s="6" t="s">
        <v>885</v>
      </c>
      <c r="B111" s="9">
        <f t="shared" ca="1" si="24"/>
        <v>217</v>
      </c>
      <c r="C111" s="2" t="str">
        <f>+VLOOKUP(A111,'Membership data'!$E:$F,2,FALSE)</f>
        <v>F</v>
      </c>
      <c r="D111" s="2" t="str">
        <f>+VLOOKUP(A111,'Membership data'!$E:$I,5,FALSE)</f>
        <v>V60+</v>
      </c>
      <c r="E111" s="2" t="str">
        <f t="shared" si="25"/>
        <v>FV60+</v>
      </c>
      <c r="F111" s="9"/>
      <c r="G111" s="1">
        <f t="shared" ca="1" si="36"/>
        <v>0</v>
      </c>
      <c r="H111" s="1">
        <f t="shared" ca="1" si="36"/>
        <v>90</v>
      </c>
      <c r="I111" s="1">
        <f t="shared" ca="1" si="36"/>
        <v>0</v>
      </c>
      <c r="J111" s="3">
        <f t="shared" ca="1" si="26"/>
        <v>90</v>
      </c>
      <c r="K111" s="1">
        <f t="shared" ca="1" si="37"/>
        <v>0</v>
      </c>
      <c r="L111" s="1">
        <f t="shared" ca="1" si="37"/>
        <v>0</v>
      </c>
      <c r="M111" s="1">
        <f t="shared" ca="1" si="37"/>
        <v>0</v>
      </c>
      <c r="N111" s="3">
        <f t="shared" ca="1" si="27"/>
        <v>0</v>
      </c>
      <c r="O111" s="1">
        <f t="shared" ca="1" si="38"/>
        <v>69</v>
      </c>
      <c r="P111" s="1">
        <f t="shared" ca="1" si="38"/>
        <v>0</v>
      </c>
      <c r="Q111" s="1">
        <f t="shared" ca="1" si="38"/>
        <v>0</v>
      </c>
      <c r="R111" s="3">
        <f t="shared" ca="1" si="28"/>
        <v>69</v>
      </c>
      <c r="S111" s="1">
        <f t="shared" ca="1" si="39"/>
        <v>58</v>
      </c>
      <c r="T111" s="1">
        <f t="shared" ca="1" si="39"/>
        <v>0</v>
      </c>
      <c r="U111" s="1">
        <f t="shared" ca="1" si="39"/>
        <v>0</v>
      </c>
      <c r="V111" s="3">
        <f t="shared" ca="1" si="29"/>
        <v>58</v>
      </c>
      <c r="W111" s="9" t="str">
        <f t="shared" ca="1" si="30"/>
        <v>Yes</v>
      </c>
      <c r="X111" s="9">
        <f t="shared" ca="1" si="31"/>
        <v>217</v>
      </c>
    </row>
    <row r="112" spans="1:24" x14ac:dyDescent="0.2">
      <c r="A112" s="6" t="s">
        <v>657</v>
      </c>
      <c r="B112" s="9">
        <f t="shared" ca="1" si="24"/>
        <v>0</v>
      </c>
      <c r="C112" s="2" t="str">
        <f>+VLOOKUP(A112,'Membership data'!$E:$F,2,FALSE)</f>
        <v>F</v>
      </c>
      <c r="D112" s="2" t="str">
        <f>+VLOOKUP(A112,'Membership data'!$E:$I,5,FALSE)</f>
        <v>V40</v>
      </c>
      <c r="E112" s="2" t="str">
        <f t="shared" si="25"/>
        <v>FV40</v>
      </c>
      <c r="F112" s="9"/>
      <c r="G112" s="1">
        <f t="shared" ca="1" si="36"/>
        <v>0</v>
      </c>
      <c r="H112" s="1">
        <f t="shared" ca="1" si="36"/>
        <v>0</v>
      </c>
      <c r="I112" s="1">
        <f t="shared" ca="1" si="36"/>
        <v>0</v>
      </c>
      <c r="J112" s="3" t="str">
        <f t="shared" ca="1" si="26"/>
        <v>Not eligible</v>
      </c>
      <c r="K112" s="1">
        <f t="shared" ca="1" si="37"/>
        <v>0</v>
      </c>
      <c r="L112" s="1">
        <f t="shared" ca="1" si="37"/>
        <v>0</v>
      </c>
      <c r="M112" s="1">
        <f t="shared" ca="1" si="37"/>
        <v>0</v>
      </c>
      <c r="N112" s="3">
        <f t="shared" ca="1" si="27"/>
        <v>0</v>
      </c>
      <c r="O112" s="1">
        <f t="shared" ca="1" si="38"/>
        <v>68</v>
      </c>
      <c r="P112" s="1">
        <f t="shared" ca="1" si="38"/>
        <v>0</v>
      </c>
      <c r="Q112" s="1">
        <f t="shared" ca="1" si="38"/>
        <v>0</v>
      </c>
      <c r="R112" s="3">
        <f t="shared" ca="1" si="28"/>
        <v>68</v>
      </c>
      <c r="S112" s="1">
        <f t="shared" ca="1" si="39"/>
        <v>0</v>
      </c>
      <c r="T112" s="1">
        <f t="shared" ca="1" si="39"/>
        <v>0</v>
      </c>
      <c r="U112" s="1">
        <f t="shared" ca="1" si="39"/>
        <v>0</v>
      </c>
      <c r="V112" s="3" t="str">
        <f t="shared" ca="1" si="29"/>
        <v>Not eligible</v>
      </c>
      <c r="W112" s="9" t="str">
        <f t="shared" ca="1" si="30"/>
        <v>No</v>
      </c>
      <c r="X112" s="9">
        <f t="shared" ca="1" si="31"/>
        <v>0</v>
      </c>
    </row>
    <row r="113" spans="1:24" x14ac:dyDescent="0.2">
      <c r="A113" s="6" t="s">
        <v>861</v>
      </c>
      <c r="B113" s="9">
        <f t="shared" ca="1" si="24"/>
        <v>0</v>
      </c>
      <c r="C113" s="2" t="str">
        <f>+VLOOKUP(A113,'Membership data'!$E:$F,2,FALSE)</f>
        <v>F</v>
      </c>
      <c r="D113" s="2" t="str">
        <f>+VLOOKUP(A113,'Membership data'!$E:$I,5,FALSE)</f>
        <v>V40</v>
      </c>
      <c r="E113" s="2" t="str">
        <f t="shared" si="25"/>
        <v>FV40</v>
      </c>
      <c r="F113" s="9"/>
      <c r="G113" s="1">
        <f t="shared" ca="1" si="36"/>
        <v>0</v>
      </c>
      <c r="H113" s="1">
        <f t="shared" ca="1" si="36"/>
        <v>0</v>
      </c>
      <c r="I113" s="1">
        <f t="shared" ca="1" si="36"/>
        <v>0</v>
      </c>
      <c r="J113" s="3" t="str">
        <f t="shared" ca="1" si="26"/>
        <v>Not eligible</v>
      </c>
      <c r="K113" s="1">
        <f t="shared" ca="1" si="37"/>
        <v>0</v>
      </c>
      <c r="L113" s="1">
        <f t="shared" ca="1" si="37"/>
        <v>0</v>
      </c>
      <c r="M113" s="1">
        <f t="shared" ca="1" si="37"/>
        <v>0</v>
      </c>
      <c r="N113" s="3">
        <f t="shared" ca="1" si="27"/>
        <v>0</v>
      </c>
      <c r="O113" s="1">
        <f t="shared" ca="1" si="38"/>
        <v>67</v>
      </c>
      <c r="P113" s="1">
        <f t="shared" ca="1" si="38"/>
        <v>0</v>
      </c>
      <c r="Q113" s="1">
        <f t="shared" ca="1" si="38"/>
        <v>0</v>
      </c>
      <c r="R113" s="3">
        <f t="shared" ca="1" si="28"/>
        <v>67</v>
      </c>
      <c r="S113" s="1">
        <f t="shared" ca="1" si="39"/>
        <v>40</v>
      </c>
      <c r="T113" s="1">
        <f t="shared" ca="1" si="39"/>
        <v>0</v>
      </c>
      <c r="U113" s="1">
        <f t="shared" ca="1" si="39"/>
        <v>0</v>
      </c>
      <c r="V113" s="3">
        <f t="shared" ca="1" si="29"/>
        <v>40</v>
      </c>
      <c r="W113" s="9" t="str">
        <f t="shared" ca="1" si="30"/>
        <v>No</v>
      </c>
      <c r="X113" s="9">
        <f t="shared" ca="1" si="31"/>
        <v>0</v>
      </c>
    </row>
    <row r="114" spans="1:24" x14ac:dyDescent="0.2">
      <c r="A114" s="6" t="s">
        <v>886</v>
      </c>
      <c r="B114" s="9">
        <f t="shared" ca="1" si="24"/>
        <v>196</v>
      </c>
      <c r="C114" s="2" t="str">
        <f>+VLOOKUP(A114,'Membership data'!$E:$F,2,FALSE)</f>
        <v>F</v>
      </c>
      <c r="D114" s="2" t="str">
        <f>+VLOOKUP(A114,'Membership data'!$E:$I,5,FALSE)</f>
        <v>SEN</v>
      </c>
      <c r="E114" s="2" t="str">
        <f t="shared" si="25"/>
        <v>FSEN</v>
      </c>
      <c r="F114" s="9"/>
      <c r="G114" s="1">
        <f t="shared" ca="1" si="36"/>
        <v>0</v>
      </c>
      <c r="H114" s="1">
        <f t="shared" ca="1" si="36"/>
        <v>78</v>
      </c>
      <c r="I114" s="1">
        <f t="shared" ca="1" si="36"/>
        <v>0</v>
      </c>
      <c r="J114" s="3">
        <f t="shared" ca="1" si="26"/>
        <v>78</v>
      </c>
      <c r="K114" s="1">
        <f t="shared" ca="1" si="37"/>
        <v>0</v>
      </c>
      <c r="L114" s="1">
        <f t="shared" ca="1" si="37"/>
        <v>0</v>
      </c>
      <c r="M114" s="1">
        <f t="shared" ca="1" si="37"/>
        <v>0</v>
      </c>
      <c r="N114" s="3">
        <f t="shared" ca="1" si="27"/>
        <v>0</v>
      </c>
      <c r="O114" s="1">
        <f t="shared" ca="1" si="38"/>
        <v>66</v>
      </c>
      <c r="P114" s="1">
        <f t="shared" ca="1" si="38"/>
        <v>0</v>
      </c>
      <c r="Q114" s="1">
        <f t="shared" ca="1" si="38"/>
        <v>0</v>
      </c>
      <c r="R114" s="3">
        <f t="shared" ca="1" si="28"/>
        <v>66</v>
      </c>
      <c r="S114" s="1">
        <f t="shared" ca="1" si="39"/>
        <v>52</v>
      </c>
      <c r="T114" s="1">
        <f t="shared" ca="1" si="39"/>
        <v>0</v>
      </c>
      <c r="U114" s="1">
        <f t="shared" ca="1" si="39"/>
        <v>0</v>
      </c>
      <c r="V114" s="3">
        <f t="shared" ca="1" si="29"/>
        <v>52</v>
      </c>
      <c r="W114" s="9" t="str">
        <f t="shared" ca="1" si="30"/>
        <v>Yes</v>
      </c>
      <c r="X114" s="9">
        <f t="shared" ca="1" si="31"/>
        <v>196</v>
      </c>
    </row>
    <row r="115" spans="1:24" x14ac:dyDescent="0.2">
      <c r="A115" s="6" t="s">
        <v>988</v>
      </c>
      <c r="B115" s="9">
        <f t="shared" ca="1" si="24"/>
        <v>225</v>
      </c>
      <c r="C115" s="2" t="str">
        <f>+VLOOKUP(A115,'Membership data'!$E:$F,2,FALSE)</f>
        <v>F</v>
      </c>
      <c r="D115" s="2" t="str">
        <f>+VLOOKUP(A115,'Membership data'!$E:$I,5,FALSE)</f>
        <v>V40</v>
      </c>
      <c r="E115" s="2" t="str">
        <f t="shared" si="25"/>
        <v>FV40</v>
      </c>
      <c r="F115" s="9"/>
      <c r="G115" s="1">
        <f t="shared" ca="1" si="36"/>
        <v>74</v>
      </c>
      <c r="H115" s="1">
        <f t="shared" ca="1" si="36"/>
        <v>79</v>
      </c>
      <c r="I115" s="1">
        <f t="shared" ca="1" si="36"/>
        <v>0</v>
      </c>
      <c r="J115" s="3">
        <f t="shared" ca="1" si="26"/>
        <v>79</v>
      </c>
      <c r="K115" s="1">
        <f t="shared" ca="1" si="37"/>
        <v>0</v>
      </c>
      <c r="L115" s="1">
        <f t="shared" ca="1" si="37"/>
        <v>0</v>
      </c>
      <c r="M115" s="1">
        <f t="shared" ca="1" si="37"/>
        <v>0</v>
      </c>
      <c r="N115" s="3">
        <f t="shared" ca="1" si="27"/>
        <v>0</v>
      </c>
      <c r="O115" s="1">
        <f t="shared" ca="1" si="38"/>
        <v>65</v>
      </c>
      <c r="P115" s="1">
        <f t="shared" ca="1" si="38"/>
        <v>0</v>
      </c>
      <c r="Q115" s="1">
        <f t="shared" ca="1" si="38"/>
        <v>0</v>
      </c>
      <c r="R115" s="3">
        <f t="shared" ca="1" si="28"/>
        <v>65</v>
      </c>
      <c r="S115" s="1">
        <f t="shared" ca="1" si="39"/>
        <v>0</v>
      </c>
      <c r="T115" s="1">
        <f t="shared" ca="1" si="39"/>
        <v>81</v>
      </c>
      <c r="U115" s="1">
        <f t="shared" ca="1" si="39"/>
        <v>58</v>
      </c>
      <c r="V115" s="3">
        <f t="shared" ca="1" si="29"/>
        <v>81</v>
      </c>
      <c r="W115" s="9" t="str">
        <f t="shared" ca="1" si="30"/>
        <v>Yes</v>
      </c>
      <c r="X115" s="9">
        <f t="shared" ca="1" si="31"/>
        <v>225</v>
      </c>
    </row>
    <row r="116" spans="1:24" x14ac:dyDescent="0.2">
      <c r="A116" s="6" t="s">
        <v>659</v>
      </c>
      <c r="B116" s="9">
        <f t="shared" ca="1" si="24"/>
        <v>0</v>
      </c>
      <c r="C116" s="2" t="str">
        <f>+VLOOKUP(A116,'Membership data'!$E:$F,2,FALSE)</f>
        <v>F</v>
      </c>
      <c r="D116" s="2" t="str">
        <f>+VLOOKUP(A116,'Membership data'!$E:$I,5,FALSE)</f>
        <v>SEN</v>
      </c>
      <c r="E116" s="2" t="str">
        <f t="shared" si="25"/>
        <v>FSEN</v>
      </c>
      <c r="F116" s="9"/>
      <c r="G116" s="1">
        <f t="shared" ca="1" si="36"/>
        <v>0</v>
      </c>
      <c r="H116" s="1">
        <f t="shared" ca="1" si="36"/>
        <v>0</v>
      </c>
      <c r="I116" s="1">
        <f t="shared" ca="1" si="36"/>
        <v>0</v>
      </c>
      <c r="J116" s="3" t="str">
        <f t="shared" ca="1" si="26"/>
        <v>Not eligible</v>
      </c>
      <c r="K116" s="1">
        <f t="shared" ca="1" si="37"/>
        <v>0</v>
      </c>
      <c r="L116" s="1">
        <f t="shared" ca="1" si="37"/>
        <v>0</v>
      </c>
      <c r="M116" s="1">
        <f t="shared" ca="1" si="37"/>
        <v>0</v>
      </c>
      <c r="N116" s="3">
        <f t="shared" ca="1" si="27"/>
        <v>0</v>
      </c>
      <c r="O116" s="1">
        <f t="shared" ca="1" si="38"/>
        <v>63</v>
      </c>
      <c r="P116" s="1">
        <f t="shared" ca="1" si="38"/>
        <v>0</v>
      </c>
      <c r="Q116" s="1">
        <f t="shared" ca="1" si="38"/>
        <v>0</v>
      </c>
      <c r="R116" s="3">
        <f t="shared" ca="1" si="28"/>
        <v>63</v>
      </c>
      <c r="S116" s="1">
        <f t="shared" ca="1" si="39"/>
        <v>0</v>
      </c>
      <c r="T116" s="1">
        <f t="shared" ca="1" si="39"/>
        <v>0</v>
      </c>
      <c r="U116" s="1">
        <f t="shared" ca="1" si="39"/>
        <v>0</v>
      </c>
      <c r="V116" s="3" t="str">
        <f t="shared" ca="1" si="29"/>
        <v>Not eligible</v>
      </c>
      <c r="W116" s="9" t="str">
        <f t="shared" ca="1" si="30"/>
        <v>No</v>
      </c>
      <c r="X116" s="9">
        <f t="shared" ca="1" si="31"/>
        <v>0</v>
      </c>
    </row>
    <row r="117" spans="1:24" x14ac:dyDescent="0.2">
      <c r="A117" s="6" t="s">
        <v>1037</v>
      </c>
      <c r="B117" s="9">
        <f t="shared" ca="1" si="24"/>
        <v>219</v>
      </c>
      <c r="C117" s="2" t="str">
        <f>+VLOOKUP(A117,'Membership data'!$E:$F,2,FALSE)</f>
        <v>F</v>
      </c>
      <c r="D117" s="2" t="str">
        <f>+VLOOKUP(A117,'Membership data'!$E:$I,5,FALSE)</f>
        <v>V50</v>
      </c>
      <c r="E117" s="2" t="str">
        <f t="shared" si="25"/>
        <v>FV50</v>
      </c>
      <c r="F117" s="9"/>
      <c r="G117" s="1">
        <f t="shared" ca="1" si="36"/>
        <v>77</v>
      </c>
      <c r="H117" s="1">
        <f t="shared" ca="1" si="36"/>
        <v>0</v>
      </c>
      <c r="I117" s="1">
        <f t="shared" ca="1" si="36"/>
        <v>0</v>
      </c>
      <c r="J117" s="3">
        <f t="shared" ca="1" si="26"/>
        <v>77</v>
      </c>
      <c r="K117" s="1">
        <f t="shared" ca="1" si="37"/>
        <v>0</v>
      </c>
      <c r="L117" s="1">
        <f t="shared" ca="1" si="37"/>
        <v>0</v>
      </c>
      <c r="M117" s="1">
        <f t="shared" ca="1" si="37"/>
        <v>0</v>
      </c>
      <c r="N117" s="3">
        <f t="shared" ca="1" si="27"/>
        <v>0</v>
      </c>
      <c r="O117" s="1">
        <f t="shared" ca="1" si="38"/>
        <v>62</v>
      </c>
      <c r="P117" s="1">
        <f t="shared" ca="1" si="38"/>
        <v>0</v>
      </c>
      <c r="Q117" s="1">
        <f t="shared" ca="1" si="38"/>
        <v>0</v>
      </c>
      <c r="R117" s="3">
        <f t="shared" ca="1" si="28"/>
        <v>62</v>
      </c>
      <c r="S117" s="1">
        <f t="shared" ca="1" si="39"/>
        <v>0</v>
      </c>
      <c r="T117" s="1">
        <f t="shared" ca="1" si="39"/>
        <v>80</v>
      </c>
      <c r="U117" s="1">
        <f t="shared" ca="1" si="39"/>
        <v>0</v>
      </c>
      <c r="V117" s="3">
        <f t="shared" ca="1" si="29"/>
        <v>80</v>
      </c>
      <c r="W117" s="9" t="str">
        <f t="shared" ca="1" si="30"/>
        <v>Yes</v>
      </c>
      <c r="X117" s="9">
        <f t="shared" ca="1" si="31"/>
        <v>219</v>
      </c>
    </row>
    <row r="118" spans="1:24" x14ac:dyDescent="0.2">
      <c r="A118" s="6" t="s">
        <v>860</v>
      </c>
      <c r="B118" s="9">
        <f t="shared" ca="1" si="24"/>
        <v>0</v>
      </c>
      <c r="C118" s="2" t="str">
        <f>+VLOOKUP(A118,'Membership data'!$E:$F,2,FALSE)</f>
        <v>M</v>
      </c>
      <c r="D118" s="2" t="str">
        <f>+VLOOKUP(A118,'Membership data'!$E:$I,5,FALSE)</f>
        <v>SEN</v>
      </c>
      <c r="E118" s="2" t="str">
        <f t="shared" si="25"/>
        <v>MSEN</v>
      </c>
      <c r="F118" s="9"/>
      <c r="G118" s="1">
        <f t="shared" ca="1" si="36"/>
        <v>0</v>
      </c>
      <c r="H118" s="1">
        <f t="shared" ca="1" si="36"/>
        <v>0</v>
      </c>
      <c r="I118" s="1">
        <f t="shared" ca="1" si="36"/>
        <v>0</v>
      </c>
      <c r="J118" s="3" t="str">
        <f t="shared" ca="1" si="26"/>
        <v>Not eligible</v>
      </c>
      <c r="K118" s="1">
        <f t="shared" ca="1" si="37"/>
        <v>0</v>
      </c>
      <c r="L118" s="1">
        <f t="shared" ca="1" si="37"/>
        <v>0</v>
      </c>
      <c r="M118" s="1">
        <f t="shared" ca="1" si="37"/>
        <v>0</v>
      </c>
      <c r="N118" s="3">
        <f t="shared" ca="1" si="27"/>
        <v>0</v>
      </c>
      <c r="O118" s="1">
        <f t="shared" ca="1" si="38"/>
        <v>53</v>
      </c>
      <c r="P118" s="1">
        <f t="shared" ca="1" si="38"/>
        <v>0</v>
      </c>
      <c r="Q118" s="1">
        <f t="shared" ca="1" si="38"/>
        <v>0</v>
      </c>
      <c r="R118" s="3">
        <f t="shared" ca="1" si="28"/>
        <v>53</v>
      </c>
      <c r="S118" s="1">
        <f t="shared" ca="1" si="39"/>
        <v>32</v>
      </c>
      <c r="T118" s="1">
        <f t="shared" ca="1" si="39"/>
        <v>0</v>
      </c>
      <c r="U118" s="1">
        <f t="shared" ca="1" si="39"/>
        <v>0</v>
      </c>
      <c r="V118" s="3">
        <f t="shared" ca="1" si="29"/>
        <v>32</v>
      </c>
      <c r="W118" s="9" t="str">
        <f t="shared" ca="1" si="30"/>
        <v>No</v>
      </c>
      <c r="X118" s="9">
        <f t="shared" ca="1" si="31"/>
        <v>0</v>
      </c>
    </row>
    <row r="119" spans="1:24" x14ac:dyDescent="0.2">
      <c r="A119" s="6" t="s">
        <v>1060</v>
      </c>
      <c r="B119" s="9">
        <f t="shared" ca="1" si="24"/>
        <v>211</v>
      </c>
      <c r="C119" s="2" t="str">
        <f>+VLOOKUP(A119,'Membership data'!$E:$F,2,FALSE)</f>
        <v>F</v>
      </c>
      <c r="D119" s="2" t="str">
        <f>+VLOOKUP(A119,'Membership data'!$E:$I,5,FALSE)</f>
        <v>SEN</v>
      </c>
      <c r="E119" s="2" t="str">
        <f t="shared" si="25"/>
        <v>FSEN</v>
      </c>
      <c r="F119" s="9"/>
      <c r="G119" s="1">
        <f t="shared" ca="1" si="36"/>
        <v>70</v>
      </c>
      <c r="H119" s="1">
        <f t="shared" ca="1" si="36"/>
        <v>0</v>
      </c>
      <c r="I119" s="1">
        <f t="shared" ca="1" si="36"/>
        <v>0</v>
      </c>
      <c r="J119" s="3">
        <f t="shared" ca="1" si="26"/>
        <v>70</v>
      </c>
      <c r="K119" s="1">
        <f t="shared" ca="1" si="37"/>
        <v>0</v>
      </c>
      <c r="L119" s="1">
        <f t="shared" ca="1" si="37"/>
        <v>0</v>
      </c>
      <c r="M119" s="1">
        <f t="shared" ca="1" si="37"/>
        <v>0</v>
      </c>
      <c r="N119" s="3">
        <f t="shared" ca="1" si="27"/>
        <v>0</v>
      </c>
      <c r="O119" s="1">
        <f t="shared" ca="1" si="38"/>
        <v>61</v>
      </c>
      <c r="P119" s="1">
        <f t="shared" ca="1" si="38"/>
        <v>79</v>
      </c>
      <c r="Q119" s="1">
        <f t="shared" ca="1" si="38"/>
        <v>0</v>
      </c>
      <c r="R119" s="3">
        <f t="shared" ca="1" si="28"/>
        <v>79</v>
      </c>
      <c r="S119" s="1">
        <f t="shared" ca="1" si="39"/>
        <v>43</v>
      </c>
      <c r="T119" s="1">
        <f t="shared" ca="1" si="39"/>
        <v>0</v>
      </c>
      <c r="U119" s="1">
        <f t="shared" ca="1" si="39"/>
        <v>62</v>
      </c>
      <c r="V119" s="3">
        <f t="shared" ca="1" si="29"/>
        <v>62</v>
      </c>
      <c r="W119" s="9" t="str">
        <f t="shared" ca="1" si="30"/>
        <v>Yes</v>
      </c>
      <c r="X119" s="9">
        <f t="shared" ca="1" si="31"/>
        <v>211</v>
      </c>
    </row>
    <row r="120" spans="1:24" x14ac:dyDescent="0.2">
      <c r="A120" s="6" t="s">
        <v>989</v>
      </c>
      <c r="B120" s="9">
        <f t="shared" ca="1" si="24"/>
        <v>0</v>
      </c>
      <c r="C120" s="2" t="str">
        <f>+VLOOKUP(A120,'Membership data'!$E:$F,2,FALSE)</f>
        <v>F</v>
      </c>
      <c r="D120" s="2" t="str">
        <f>+VLOOKUP(A120,'Membership data'!$E:$I,5,FALSE)</f>
        <v>V50</v>
      </c>
      <c r="E120" s="2" t="str">
        <f t="shared" si="25"/>
        <v>FV50</v>
      </c>
      <c r="F120" s="9"/>
      <c r="G120" s="1">
        <f t="shared" ca="1" si="36"/>
        <v>0</v>
      </c>
      <c r="H120" s="1">
        <f t="shared" ca="1" si="36"/>
        <v>0</v>
      </c>
      <c r="I120" s="1">
        <f t="shared" ca="1" si="36"/>
        <v>0</v>
      </c>
      <c r="J120" s="3" t="str">
        <f t="shared" ca="1" si="26"/>
        <v>Not eligible</v>
      </c>
      <c r="K120" s="1">
        <f t="shared" ca="1" si="37"/>
        <v>0</v>
      </c>
      <c r="L120" s="1">
        <f t="shared" ca="1" si="37"/>
        <v>0</v>
      </c>
      <c r="M120" s="1">
        <f t="shared" ca="1" si="37"/>
        <v>0</v>
      </c>
      <c r="N120" s="3">
        <f t="shared" ca="1" si="27"/>
        <v>0</v>
      </c>
      <c r="O120" s="1">
        <f t="shared" ca="1" si="38"/>
        <v>60</v>
      </c>
      <c r="P120" s="1">
        <f t="shared" ca="1" si="38"/>
        <v>0</v>
      </c>
      <c r="Q120" s="1">
        <f t="shared" ca="1" si="38"/>
        <v>0</v>
      </c>
      <c r="R120" s="3">
        <f t="shared" ca="1" si="28"/>
        <v>60</v>
      </c>
      <c r="S120" s="1">
        <f t="shared" ca="1" si="39"/>
        <v>41</v>
      </c>
      <c r="T120" s="1">
        <f t="shared" ca="1" si="39"/>
        <v>76</v>
      </c>
      <c r="U120" s="1">
        <f t="shared" ca="1" si="39"/>
        <v>0</v>
      </c>
      <c r="V120" s="3">
        <f t="shared" ca="1" si="29"/>
        <v>76</v>
      </c>
      <c r="W120" s="9" t="str">
        <f t="shared" ca="1" si="30"/>
        <v>No</v>
      </c>
      <c r="X120" s="9">
        <f t="shared" ca="1" si="31"/>
        <v>0</v>
      </c>
    </row>
    <row r="121" spans="1:24" x14ac:dyDescent="0.2">
      <c r="A121" s="6" t="s">
        <v>1127</v>
      </c>
      <c r="B121" s="9">
        <f t="shared" ca="1" si="24"/>
        <v>0</v>
      </c>
      <c r="C121" s="2" t="str">
        <f>+VLOOKUP(A121,'Membership data'!$E:$F,2,FALSE)</f>
        <v>F</v>
      </c>
      <c r="D121" s="2" t="str">
        <f>+VLOOKUP(A121,'Membership data'!$E:$I,5,FALSE)</f>
        <v>SEN</v>
      </c>
      <c r="E121" s="2" t="str">
        <f t="shared" si="25"/>
        <v>FSEN</v>
      </c>
      <c r="F121" s="9"/>
      <c r="G121" s="1">
        <f t="shared" ca="1" si="36"/>
        <v>0</v>
      </c>
      <c r="H121" s="1">
        <f t="shared" ca="1" si="36"/>
        <v>0</v>
      </c>
      <c r="I121" s="1">
        <f t="shared" ca="1" si="36"/>
        <v>0</v>
      </c>
      <c r="J121" s="3" t="str">
        <f t="shared" ca="1" si="26"/>
        <v>Not eligible</v>
      </c>
      <c r="K121" s="1">
        <f t="shared" ca="1" si="37"/>
        <v>0</v>
      </c>
      <c r="L121" s="1">
        <f t="shared" ca="1" si="37"/>
        <v>0</v>
      </c>
      <c r="M121" s="1">
        <f t="shared" ca="1" si="37"/>
        <v>0</v>
      </c>
      <c r="N121" s="3">
        <f t="shared" ca="1" si="27"/>
        <v>0</v>
      </c>
      <c r="O121" s="1">
        <f t="shared" ca="1" si="38"/>
        <v>59</v>
      </c>
      <c r="P121" s="1">
        <f t="shared" ca="1" si="38"/>
        <v>0</v>
      </c>
      <c r="Q121" s="1">
        <f t="shared" ca="1" si="38"/>
        <v>0</v>
      </c>
      <c r="R121" s="3">
        <f t="shared" ca="1" si="28"/>
        <v>59</v>
      </c>
      <c r="S121" s="1">
        <f t="shared" ca="1" si="39"/>
        <v>42</v>
      </c>
      <c r="T121" s="1">
        <f t="shared" ca="1" si="39"/>
        <v>0</v>
      </c>
      <c r="U121" s="1">
        <f t="shared" ca="1" si="39"/>
        <v>0</v>
      </c>
      <c r="V121" s="3">
        <f t="shared" ca="1" si="29"/>
        <v>42</v>
      </c>
      <c r="W121" s="9" t="str">
        <f t="shared" ca="1" si="30"/>
        <v>No</v>
      </c>
      <c r="X121" s="9">
        <f t="shared" ca="1" si="31"/>
        <v>0</v>
      </c>
    </row>
    <row r="122" spans="1:24" x14ac:dyDescent="0.2">
      <c r="A122" s="6" t="s">
        <v>894</v>
      </c>
      <c r="B122" s="9">
        <f t="shared" ca="1" si="24"/>
        <v>189</v>
      </c>
      <c r="C122" s="2" t="str">
        <f>+VLOOKUP(A122,'Membership data'!$E:$F,2,FALSE)</f>
        <v>F</v>
      </c>
      <c r="D122" s="2" t="str">
        <f>+VLOOKUP(A122,'Membership data'!$E:$I,5,FALSE)</f>
        <v>SEN</v>
      </c>
      <c r="E122" s="2" t="str">
        <f t="shared" si="25"/>
        <v>FSEN</v>
      </c>
      <c r="F122" s="9"/>
      <c r="G122" s="1">
        <f t="shared" ca="1" si="36"/>
        <v>69</v>
      </c>
      <c r="H122" s="1">
        <f t="shared" ca="1" si="36"/>
        <v>76</v>
      </c>
      <c r="I122" s="1">
        <f t="shared" ca="1" si="36"/>
        <v>0</v>
      </c>
      <c r="J122" s="3">
        <f t="shared" ca="1" si="26"/>
        <v>76</v>
      </c>
      <c r="K122" s="1">
        <f t="shared" ca="1" si="37"/>
        <v>0</v>
      </c>
      <c r="L122" s="1">
        <f t="shared" ca="1" si="37"/>
        <v>0</v>
      </c>
      <c r="M122" s="1">
        <f t="shared" ca="1" si="37"/>
        <v>0</v>
      </c>
      <c r="N122" s="3">
        <f t="shared" ca="1" si="27"/>
        <v>0</v>
      </c>
      <c r="O122" s="1">
        <f t="shared" ca="1" si="38"/>
        <v>58</v>
      </c>
      <c r="P122" s="1">
        <f t="shared" ca="1" si="38"/>
        <v>77</v>
      </c>
      <c r="Q122" s="1">
        <f t="shared" ca="1" si="38"/>
        <v>0</v>
      </c>
      <c r="R122" s="3">
        <f t="shared" ca="1" si="28"/>
        <v>77</v>
      </c>
      <c r="S122" s="1">
        <f t="shared" ca="1" si="39"/>
        <v>36</v>
      </c>
      <c r="T122" s="1">
        <f t="shared" ca="1" si="39"/>
        <v>0</v>
      </c>
      <c r="U122" s="1">
        <f t="shared" ca="1" si="39"/>
        <v>0</v>
      </c>
      <c r="V122" s="3">
        <f t="shared" ca="1" si="29"/>
        <v>36</v>
      </c>
      <c r="W122" s="9" t="str">
        <f t="shared" ca="1" si="30"/>
        <v>Yes</v>
      </c>
      <c r="X122" s="9">
        <f t="shared" ca="1" si="31"/>
        <v>189</v>
      </c>
    </row>
    <row r="123" spans="1:24" x14ac:dyDescent="0.2">
      <c r="A123" s="6" t="s">
        <v>977</v>
      </c>
      <c r="B123" s="9">
        <f t="shared" ca="1" si="24"/>
        <v>0</v>
      </c>
      <c r="C123" s="2" t="str">
        <f>+VLOOKUP(A123,'Membership data'!$E:$F,2,FALSE)</f>
        <v>F</v>
      </c>
      <c r="D123" s="2" t="str">
        <f>+VLOOKUP(A123,'Membership data'!$E:$I,5,FALSE)</f>
        <v>V50</v>
      </c>
      <c r="E123" s="2" t="str">
        <f t="shared" si="25"/>
        <v>FV50</v>
      </c>
      <c r="F123" s="9"/>
      <c r="G123" s="1">
        <f t="shared" ca="1" si="36"/>
        <v>0</v>
      </c>
      <c r="H123" s="1">
        <f t="shared" ca="1" si="36"/>
        <v>0</v>
      </c>
      <c r="I123" s="1">
        <f t="shared" ca="1" si="36"/>
        <v>0</v>
      </c>
      <c r="J123" s="3" t="str">
        <f t="shared" ca="1" si="26"/>
        <v>Not eligible</v>
      </c>
      <c r="K123" s="1">
        <f t="shared" ca="1" si="37"/>
        <v>0</v>
      </c>
      <c r="L123" s="1">
        <f t="shared" ca="1" si="37"/>
        <v>0</v>
      </c>
      <c r="M123" s="1">
        <f t="shared" ca="1" si="37"/>
        <v>0</v>
      </c>
      <c r="N123" s="3">
        <f t="shared" ca="1" si="27"/>
        <v>0</v>
      </c>
      <c r="O123" s="1">
        <f t="shared" ca="1" si="38"/>
        <v>0</v>
      </c>
      <c r="P123" s="1">
        <f t="shared" ca="1" si="38"/>
        <v>0</v>
      </c>
      <c r="Q123" s="1">
        <f t="shared" ca="1" si="38"/>
        <v>0</v>
      </c>
      <c r="R123" s="3" t="str">
        <f t="shared" ca="1" si="28"/>
        <v>Not eligible</v>
      </c>
      <c r="S123" s="1">
        <f t="shared" ca="1" si="39"/>
        <v>0</v>
      </c>
      <c r="T123" s="1">
        <f t="shared" ca="1" si="39"/>
        <v>0</v>
      </c>
      <c r="U123" s="1">
        <f t="shared" ca="1" si="39"/>
        <v>0</v>
      </c>
      <c r="V123" s="3" t="str">
        <f t="shared" ca="1" si="29"/>
        <v>Not eligible</v>
      </c>
      <c r="W123" s="9" t="str">
        <f t="shared" ca="1" si="30"/>
        <v>No</v>
      </c>
      <c r="X123" s="9">
        <f t="shared" ca="1" si="31"/>
        <v>0</v>
      </c>
    </row>
    <row r="124" spans="1:24" x14ac:dyDescent="0.2">
      <c r="A124" s="6" t="s">
        <v>1128</v>
      </c>
      <c r="B124" s="9">
        <f t="shared" ca="1" si="24"/>
        <v>0</v>
      </c>
      <c r="C124" s="2" t="str">
        <f>+VLOOKUP(A124,'Membership data'!$E:$F,2,FALSE)</f>
        <v>M</v>
      </c>
      <c r="D124" s="2" t="str">
        <f>+VLOOKUP(A124,'Membership data'!$E:$I,5,FALSE)</f>
        <v>SEN</v>
      </c>
      <c r="E124" s="2" t="str">
        <f t="shared" si="25"/>
        <v>MSEN</v>
      </c>
      <c r="F124" s="9"/>
      <c r="G124" s="1">
        <f t="shared" ca="1" si="36"/>
        <v>0</v>
      </c>
      <c r="H124" s="1">
        <f t="shared" ca="1" si="36"/>
        <v>0</v>
      </c>
      <c r="I124" s="1">
        <f t="shared" ca="1" si="36"/>
        <v>0</v>
      </c>
      <c r="J124" s="3" t="str">
        <f t="shared" ca="1" si="26"/>
        <v>Not eligible</v>
      </c>
      <c r="K124" s="1">
        <f t="shared" ca="1" si="37"/>
        <v>0</v>
      </c>
      <c r="L124" s="1">
        <f t="shared" ca="1" si="37"/>
        <v>0</v>
      </c>
      <c r="M124" s="1">
        <f t="shared" ca="1" si="37"/>
        <v>0</v>
      </c>
      <c r="N124" s="3">
        <f t="shared" ca="1" si="27"/>
        <v>0</v>
      </c>
      <c r="O124" s="1">
        <f t="shared" ca="1" si="38"/>
        <v>0</v>
      </c>
      <c r="P124" s="1">
        <f t="shared" ca="1" si="38"/>
        <v>0</v>
      </c>
      <c r="Q124" s="1">
        <f t="shared" ca="1" si="38"/>
        <v>0</v>
      </c>
      <c r="R124" s="3" t="str">
        <f t="shared" ca="1" si="28"/>
        <v>Not eligible</v>
      </c>
      <c r="S124" s="1">
        <f t="shared" ca="1" si="39"/>
        <v>97</v>
      </c>
      <c r="T124" s="1">
        <f t="shared" ca="1" si="39"/>
        <v>0</v>
      </c>
      <c r="U124" s="1">
        <f t="shared" ca="1" si="39"/>
        <v>0</v>
      </c>
      <c r="V124" s="3">
        <f t="shared" ca="1" si="29"/>
        <v>97</v>
      </c>
      <c r="W124" s="9" t="str">
        <f t="shared" ca="1" si="30"/>
        <v>No</v>
      </c>
      <c r="X124" s="9">
        <f t="shared" ca="1" si="31"/>
        <v>0</v>
      </c>
    </row>
    <row r="125" spans="1:24" x14ac:dyDescent="0.2">
      <c r="A125" s="6" t="s">
        <v>632</v>
      </c>
      <c r="B125" s="9">
        <f t="shared" ca="1" si="24"/>
        <v>391</v>
      </c>
      <c r="C125" s="2" t="str">
        <f>+VLOOKUP(A125,'Membership data'!$E:$F,2,FALSE)</f>
        <v>M</v>
      </c>
      <c r="D125" s="2" t="str">
        <f>+VLOOKUP(A125,'Membership data'!$E:$I,5,FALSE)</f>
        <v>V40</v>
      </c>
      <c r="E125" s="2" t="str">
        <f t="shared" si="25"/>
        <v>MV40</v>
      </c>
      <c r="F125" s="9"/>
      <c r="G125" s="1">
        <f t="shared" ca="1" si="36"/>
        <v>0</v>
      </c>
      <c r="H125" s="1">
        <f t="shared" ca="1" si="36"/>
        <v>99</v>
      </c>
      <c r="I125" s="1">
        <f t="shared" ca="1" si="36"/>
        <v>0</v>
      </c>
      <c r="J125" s="3">
        <f t="shared" ca="1" si="26"/>
        <v>99</v>
      </c>
      <c r="K125" s="1">
        <f t="shared" ca="1" si="37"/>
        <v>0</v>
      </c>
      <c r="L125" s="1">
        <f t="shared" ca="1" si="37"/>
        <v>98</v>
      </c>
      <c r="M125" s="1">
        <f t="shared" ca="1" si="37"/>
        <v>0</v>
      </c>
      <c r="N125" s="3">
        <f t="shared" ca="1" si="27"/>
        <v>98</v>
      </c>
      <c r="O125" s="1">
        <f t="shared" ca="1" si="38"/>
        <v>0</v>
      </c>
      <c r="P125" s="1">
        <f t="shared" ca="1" si="38"/>
        <v>99</v>
      </c>
      <c r="Q125" s="1">
        <f t="shared" ca="1" si="38"/>
        <v>0</v>
      </c>
      <c r="R125" s="3">
        <f t="shared" ca="1" si="28"/>
        <v>99</v>
      </c>
      <c r="S125" s="1">
        <f t="shared" ca="1" si="39"/>
        <v>95</v>
      </c>
      <c r="T125" s="1">
        <f t="shared" ca="1" si="39"/>
        <v>0</v>
      </c>
      <c r="U125" s="1">
        <f t="shared" ca="1" si="39"/>
        <v>92</v>
      </c>
      <c r="V125" s="3">
        <f t="shared" ca="1" si="29"/>
        <v>95</v>
      </c>
      <c r="W125" s="9" t="str">
        <f t="shared" ca="1" si="30"/>
        <v>Yes</v>
      </c>
      <c r="X125" s="9">
        <f t="shared" ca="1" si="31"/>
        <v>391</v>
      </c>
    </row>
    <row r="126" spans="1:24" x14ac:dyDescent="0.2">
      <c r="A126" s="6" t="s">
        <v>853</v>
      </c>
      <c r="B126" s="9">
        <f t="shared" ca="1" si="24"/>
        <v>0</v>
      </c>
      <c r="C126" s="2" t="str">
        <f>+VLOOKUP(A126,'Membership data'!$E:$F,2,FALSE)</f>
        <v>M</v>
      </c>
      <c r="D126" s="2" t="str">
        <f>+VLOOKUP(A126,'Membership data'!$E:$I,5,FALSE)</f>
        <v>SEN</v>
      </c>
      <c r="E126" s="2" t="str">
        <f t="shared" si="25"/>
        <v>MSEN</v>
      </c>
      <c r="F126" s="9"/>
      <c r="G126" s="1">
        <f t="shared" ref="G126:I145" ca="1" si="40">+IFERROR(VLOOKUP($A126,INDIRECT("'"&amp;G$4&amp;"'!B:K"),10,FALSE),0)</f>
        <v>0</v>
      </c>
      <c r="H126" s="1">
        <f t="shared" ca="1" si="40"/>
        <v>0</v>
      </c>
      <c r="I126" s="1">
        <f t="shared" ca="1" si="40"/>
        <v>0</v>
      </c>
      <c r="J126" s="3" t="str">
        <f t="shared" ca="1" si="26"/>
        <v>Not eligible</v>
      </c>
      <c r="K126" s="1">
        <f t="shared" ref="K126:M145" ca="1" si="41">+IFERROR(VLOOKUP($A126,INDIRECT("'"&amp;K$4&amp;"'!B:K"),10,FALSE),0)</f>
        <v>0</v>
      </c>
      <c r="L126" s="1">
        <f t="shared" ca="1" si="41"/>
        <v>0</v>
      </c>
      <c r="M126" s="1">
        <f t="shared" ca="1" si="41"/>
        <v>0</v>
      </c>
      <c r="N126" s="3">
        <f t="shared" ca="1" si="27"/>
        <v>0</v>
      </c>
      <c r="O126" s="1">
        <f t="shared" ref="O126:Q145" ca="1" si="42">+IFERROR(VLOOKUP($A126,INDIRECT("'"&amp;O$4&amp;"'!B:K"),10,FALSE),0)</f>
        <v>0</v>
      </c>
      <c r="P126" s="1">
        <f t="shared" ca="1" si="42"/>
        <v>0</v>
      </c>
      <c r="Q126" s="1">
        <f t="shared" ca="1" si="42"/>
        <v>0</v>
      </c>
      <c r="R126" s="3" t="str">
        <f t="shared" ca="1" si="28"/>
        <v>Not eligible</v>
      </c>
      <c r="S126" s="1">
        <f t="shared" ref="S126:U145" ca="1" si="43">+IFERROR(VLOOKUP($A126,INDIRECT("'"&amp;S$4&amp;"'!B:K"),10,FALSE),0)</f>
        <v>94</v>
      </c>
      <c r="T126" s="1">
        <f t="shared" ca="1" si="43"/>
        <v>98</v>
      </c>
      <c r="U126" s="1">
        <f t="shared" ca="1" si="43"/>
        <v>97</v>
      </c>
      <c r="V126" s="3">
        <f t="shared" ca="1" si="29"/>
        <v>98</v>
      </c>
      <c r="W126" s="9" t="str">
        <f t="shared" ca="1" si="30"/>
        <v>No</v>
      </c>
      <c r="X126" s="9">
        <f t="shared" ca="1" si="31"/>
        <v>0</v>
      </c>
    </row>
    <row r="127" spans="1:24" x14ac:dyDescent="0.2">
      <c r="A127" s="6" t="s">
        <v>661</v>
      </c>
      <c r="B127" s="9">
        <f t="shared" ca="1" si="24"/>
        <v>0</v>
      </c>
      <c r="C127" s="2" t="str">
        <f>+VLOOKUP(A127,'Membership data'!$E:$F,2,FALSE)</f>
        <v>M</v>
      </c>
      <c r="D127" s="2" t="str">
        <f>+VLOOKUP(A127,'Membership data'!$E:$I,5,FALSE)</f>
        <v>V40</v>
      </c>
      <c r="E127" s="2" t="str">
        <f t="shared" si="25"/>
        <v>MV40</v>
      </c>
      <c r="F127" s="9"/>
      <c r="G127" s="1">
        <f t="shared" ca="1" si="40"/>
        <v>0</v>
      </c>
      <c r="H127" s="1">
        <f t="shared" ca="1" si="40"/>
        <v>0</v>
      </c>
      <c r="I127" s="1">
        <f t="shared" ca="1" si="40"/>
        <v>0</v>
      </c>
      <c r="J127" s="3" t="str">
        <f t="shared" ca="1" si="26"/>
        <v>Not eligible</v>
      </c>
      <c r="K127" s="1">
        <f t="shared" ca="1" si="41"/>
        <v>0</v>
      </c>
      <c r="L127" s="1">
        <f t="shared" ca="1" si="41"/>
        <v>99</v>
      </c>
      <c r="M127" s="1">
        <f t="shared" ca="1" si="41"/>
        <v>0</v>
      </c>
      <c r="N127" s="3">
        <f t="shared" ca="1" si="27"/>
        <v>99</v>
      </c>
      <c r="O127" s="1">
        <f t="shared" ca="1" si="42"/>
        <v>0</v>
      </c>
      <c r="P127" s="1">
        <f t="shared" ca="1" si="42"/>
        <v>0</v>
      </c>
      <c r="Q127" s="1">
        <f t="shared" ca="1" si="42"/>
        <v>0</v>
      </c>
      <c r="R127" s="3" t="str">
        <f t="shared" ca="1" si="28"/>
        <v>Not eligible</v>
      </c>
      <c r="S127" s="1">
        <f t="shared" ca="1" si="43"/>
        <v>92</v>
      </c>
      <c r="T127" s="1">
        <f t="shared" ca="1" si="43"/>
        <v>0</v>
      </c>
      <c r="U127" s="1">
        <f t="shared" ca="1" si="43"/>
        <v>99</v>
      </c>
      <c r="V127" s="3">
        <f t="shared" ca="1" si="29"/>
        <v>99</v>
      </c>
      <c r="W127" s="9" t="str">
        <f t="shared" ca="1" si="30"/>
        <v>No</v>
      </c>
      <c r="X127" s="9">
        <f t="shared" ca="1" si="31"/>
        <v>0</v>
      </c>
    </row>
    <row r="128" spans="1:24" x14ac:dyDescent="0.2">
      <c r="A128" s="6" t="s">
        <v>855</v>
      </c>
      <c r="B128" s="9">
        <f t="shared" ca="1" si="24"/>
        <v>382</v>
      </c>
      <c r="C128" s="2" t="str">
        <f>+VLOOKUP(A128,'Membership data'!$E:$F,2,FALSE)</f>
        <v>M</v>
      </c>
      <c r="D128" s="2" t="str">
        <f>+VLOOKUP(A128,'Membership data'!$E:$I,5,FALSE)</f>
        <v>V40</v>
      </c>
      <c r="E128" s="2" t="str">
        <f t="shared" si="25"/>
        <v>MV40</v>
      </c>
      <c r="F128" s="9"/>
      <c r="G128" s="1">
        <f t="shared" ca="1" si="40"/>
        <v>97</v>
      </c>
      <c r="H128" s="1">
        <f t="shared" ca="1" si="40"/>
        <v>0</v>
      </c>
      <c r="I128" s="1">
        <f t="shared" ca="1" si="40"/>
        <v>0</v>
      </c>
      <c r="J128" s="3">
        <f t="shared" ca="1" si="26"/>
        <v>97</v>
      </c>
      <c r="K128" s="1">
        <f t="shared" ca="1" si="41"/>
        <v>0</v>
      </c>
      <c r="L128" s="1">
        <f t="shared" ca="1" si="41"/>
        <v>96</v>
      </c>
      <c r="M128" s="1">
        <f t="shared" ca="1" si="41"/>
        <v>0</v>
      </c>
      <c r="N128" s="3">
        <f t="shared" ca="1" si="27"/>
        <v>96</v>
      </c>
      <c r="O128" s="1">
        <f t="shared" ca="1" si="42"/>
        <v>0</v>
      </c>
      <c r="P128" s="1">
        <f t="shared" ca="1" si="42"/>
        <v>98</v>
      </c>
      <c r="Q128" s="1">
        <f t="shared" ca="1" si="42"/>
        <v>0</v>
      </c>
      <c r="R128" s="3">
        <f t="shared" ca="1" si="28"/>
        <v>98</v>
      </c>
      <c r="S128" s="1">
        <f t="shared" ca="1" si="43"/>
        <v>91</v>
      </c>
      <c r="T128" s="1">
        <f t="shared" ca="1" si="43"/>
        <v>0</v>
      </c>
      <c r="U128" s="1">
        <f t="shared" ca="1" si="43"/>
        <v>0</v>
      </c>
      <c r="V128" s="3">
        <f t="shared" ca="1" si="29"/>
        <v>91</v>
      </c>
      <c r="W128" s="9" t="str">
        <f t="shared" ca="1" si="30"/>
        <v>Yes</v>
      </c>
      <c r="X128" s="9">
        <f t="shared" ca="1" si="31"/>
        <v>382</v>
      </c>
    </row>
    <row r="129" spans="1:24" x14ac:dyDescent="0.2">
      <c r="A129" s="6" t="s">
        <v>38</v>
      </c>
      <c r="B129" s="9">
        <f t="shared" ca="1" si="24"/>
        <v>0</v>
      </c>
      <c r="C129" s="2" t="str">
        <f>+VLOOKUP(A129,'Membership data'!$E:$F,2,FALSE)</f>
        <v>M</v>
      </c>
      <c r="D129" s="2" t="str">
        <f>+VLOOKUP(A129,'Membership data'!$E:$I,5,FALSE)</f>
        <v>SEN</v>
      </c>
      <c r="E129" s="2" t="str">
        <f t="shared" si="25"/>
        <v>MSEN</v>
      </c>
      <c r="F129" s="9"/>
      <c r="G129" s="1">
        <f t="shared" ca="1" si="40"/>
        <v>0</v>
      </c>
      <c r="H129" s="1">
        <f t="shared" ca="1" si="40"/>
        <v>0</v>
      </c>
      <c r="I129" s="1">
        <f t="shared" ca="1" si="40"/>
        <v>0</v>
      </c>
      <c r="J129" s="3" t="str">
        <f t="shared" ca="1" si="26"/>
        <v>Not eligible</v>
      </c>
      <c r="K129" s="1">
        <f t="shared" ca="1" si="41"/>
        <v>0</v>
      </c>
      <c r="L129" s="1">
        <f t="shared" ca="1" si="41"/>
        <v>94</v>
      </c>
      <c r="M129" s="1">
        <f t="shared" ca="1" si="41"/>
        <v>0</v>
      </c>
      <c r="N129" s="3">
        <f t="shared" ca="1" si="27"/>
        <v>94</v>
      </c>
      <c r="O129" s="1">
        <f t="shared" ca="1" si="42"/>
        <v>0</v>
      </c>
      <c r="P129" s="1">
        <f t="shared" ca="1" si="42"/>
        <v>0</v>
      </c>
      <c r="Q129" s="1">
        <f t="shared" ca="1" si="42"/>
        <v>0</v>
      </c>
      <c r="R129" s="3" t="str">
        <f t="shared" ca="1" si="28"/>
        <v>Not eligible</v>
      </c>
      <c r="S129" s="1">
        <f t="shared" ca="1" si="43"/>
        <v>90</v>
      </c>
      <c r="T129" s="1">
        <f t="shared" ca="1" si="43"/>
        <v>0</v>
      </c>
      <c r="U129" s="1">
        <f t="shared" ca="1" si="43"/>
        <v>0</v>
      </c>
      <c r="V129" s="3">
        <f t="shared" ca="1" si="29"/>
        <v>90</v>
      </c>
      <c r="W129" s="9" t="str">
        <f t="shared" ca="1" si="30"/>
        <v>No</v>
      </c>
      <c r="X129" s="9">
        <f t="shared" ca="1" si="31"/>
        <v>0</v>
      </c>
    </row>
    <row r="130" spans="1:24" x14ac:dyDescent="0.2">
      <c r="A130" s="6" t="s">
        <v>896</v>
      </c>
      <c r="B130" s="9">
        <f t="shared" ca="1" si="24"/>
        <v>0</v>
      </c>
      <c r="C130" s="2" t="str">
        <f>+VLOOKUP(A130,'Membership data'!$E:$F,2,FALSE)</f>
        <v>M</v>
      </c>
      <c r="D130" s="2" t="str">
        <f>+VLOOKUP(A130,'Membership data'!$E:$I,5,FALSE)</f>
        <v>SEN</v>
      </c>
      <c r="E130" s="2" t="str">
        <f t="shared" si="25"/>
        <v>MSEN</v>
      </c>
      <c r="F130" s="9"/>
      <c r="G130" s="1">
        <f t="shared" ca="1" si="40"/>
        <v>0</v>
      </c>
      <c r="H130" s="1">
        <f t="shared" ca="1" si="40"/>
        <v>0</v>
      </c>
      <c r="I130" s="1">
        <f t="shared" ca="1" si="40"/>
        <v>0</v>
      </c>
      <c r="J130" s="3" t="str">
        <f t="shared" ca="1" si="26"/>
        <v>Not eligible</v>
      </c>
      <c r="K130" s="1">
        <f t="shared" ca="1" si="41"/>
        <v>0</v>
      </c>
      <c r="L130" s="1">
        <f t="shared" ca="1" si="41"/>
        <v>0</v>
      </c>
      <c r="M130" s="1">
        <f t="shared" ca="1" si="41"/>
        <v>0</v>
      </c>
      <c r="N130" s="3">
        <f t="shared" ca="1" si="27"/>
        <v>0</v>
      </c>
      <c r="O130" s="1">
        <f t="shared" ca="1" si="42"/>
        <v>0</v>
      </c>
      <c r="P130" s="1">
        <f t="shared" ca="1" si="42"/>
        <v>0</v>
      </c>
      <c r="Q130" s="1">
        <f t="shared" ca="1" si="42"/>
        <v>0</v>
      </c>
      <c r="R130" s="3" t="str">
        <f t="shared" ca="1" si="28"/>
        <v>Not eligible</v>
      </c>
      <c r="S130" s="1">
        <f t="shared" ca="1" si="43"/>
        <v>88</v>
      </c>
      <c r="T130" s="1">
        <f t="shared" ca="1" si="43"/>
        <v>0</v>
      </c>
      <c r="U130" s="1">
        <f t="shared" ca="1" si="43"/>
        <v>84</v>
      </c>
      <c r="V130" s="3">
        <f t="shared" ca="1" si="29"/>
        <v>88</v>
      </c>
      <c r="W130" s="9" t="str">
        <f t="shared" ca="1" si="30"/>
        <v>No</v>
      </c>
      <c r="X130" s="9">
        <f t="shared" ca="1" si="31"/>
        <v>0</v>
      </c>
    </row>
    <row r="131" spans="1:24" x14ac:dyDescent="0.2">
      <c r="A131" s="6" t="s">
        <v>1057</v>
      </c>
      <c r="B131" s="9">
        <f t="shared" ca="1" si="24"/>
        <v>0</v>
      </c>
      <c r="C131" s="2" t="str">
        <f>+VLOOKUP(A131,'Membership data'!$E:$F,2,FALSE)</f>
        <v>M</v>
      </c>
      <c r="D131" s="2" t="str">
        <f>+VLOOKUP(A131,'Membership data'!$E:$I,5,FALSE)</f>
        <v>SEN</v>
      </c>
      <c r="E131" s="2" t="str">
        <f t="shared" si="25"/>
        <v>MSEN</v>
      </c>
      <c r="F131" s="9"/>
      <c r="G131" s="1">
        <f t="shared" ca="1" si="40"/>
        <v>0</v>
      </c>
      <c r="H131" s="1">
        <f t="shared" ca="1" si="40"/>
        <v>0</v>
      </c>
      <c r="I131" s="1">
        <f t="shared" ca="1" si="40"/>
        <v>0</v>
      </c>
      <c r="J131" s="3" t="str">
        <f t="shared" ca="1" si="26"/>
        <v>Not eligible</v>
      </c>
      <c r="K131" s="1">
        <f t="shared" ca="1" si="41"/>
        <v>0</v>
      </c>
      <c r="L131" s="1">
        <f t="shared" ca="1" si="41"/>
        <v>0</v>
      </c>
      <c r="M131" s="1">
        <f t="shared" ca="1" si="41"/>
        <v>0</v>
      </c>
      <c r="N131" s="3">
        <f t="shared" ca="1" si="27"/>
        <v>0</v>
      </c>
      <c r="O131" s="1">
        <f t="shared" ca="1" si="42"/>
        <v>0</v>
      </c>
      <c r="P131" s="1">
        <f t="shared" ca="1" si="42"/>
        <v>0</v>
      </c>
      <c r="Q131" s="1">
        <f t="shared" ca="1" si="42"/>
        <v>0</v>
      </c>
      <c r="R131" s="3" t="str">
        <f t="shared" ca="1" si="28"/>
        <v>Not eligible</v>
      </c>
      <c r="S131" s="1">
        <f t="shared" ca="1" si="43"/>
        <v>87</v>
      </c>
      <c r="T131" s="1">
        <f t="shared" ca="1" si="43"/>
        <v>0</v>
      </c>
      <c r="U131" s="1">
        <f t="shared" ca="1" si="43"/>
        <v>95</v>
      </c>
      <c r="V131" s="3">
        <f t="shared" ca="1" si="29"/>
        <v>95</v>
      </c>
      <c r="W131" s="9" t="str">
        <f t="shared" ca="1" si="30"/>
        <v>No</v>
      </c>
      <c r="X131" s="9">
        <f t="shared" ca="1" si="31"/>
        <v>0</v>
      </c>
    </row>
    <row r="132" spans="1:24" x14ac:dyDescent="0.2">
      <c r="A132" s="6" t="s">
        <v>1129</v>
      </c>
      <c r="B132" s="9">
        <f t="shared" ca="1" si="24"/>
        <v>0</v>
      </c>
      <c r="C132" s="2" t="str">
        <f>+VLOOKUP(A132,'Membership data'!$E:$F,2,FALSE)</f>
        <v>M</v>
      </c>
      <c r="D132" s="2" t="str">
        <f>+VLOOKUP(A132,'Membership data'!$E:$I,5,FALSE)</f>
        <v>V40</v>
      </c>
      <c r="E132" s="2" t="str">
        <f t="shared" si="25"/>
        <v>MV40</v>
      </c>
      <c r="F132" s="9"/>
      <c r="G132" s="1">
        <f t="shared" ca="1" si="40"/>
        <v>0</v>
      </c>
      <c r="H132" s="1">
        <f t="shared" ca="1" si="40"/>
        <v>0</v>
      </c>
      <c r="I132" s="1">
        <f t="shared" ca="1" si="40"/>
        <v>0</v>
      </c>
      <c r="J132" s="3" t="str">
        <f t="shared" ca="1" si="26"/>
        <v>Not eligible</v>
      </c>
      <c r="K132" s="1">
        <f t="shared" ca="1" si="41"/>
        <v>0</v>
      </c>
      <c r="L132" s="1">
        <f t="shared" ca="1" si="41"/>
        <v>0</v>
      </c>
      <c r="M132" s="1">
        <f t="shared" ca="1" si="41"/>
        <v>0</v>
      </c>
      <c r="N132" s="3">
        <f t="shared" ca="1" si="27"/>
        <v>0</v>
      </c>
      <c r="O132" s="1">
        <f t="shared" ca="1" si="42"/>
        <v>0</v>
      </c>
      <c r="P132" s="1">
        <f t="shared" ca="1" si="42"/>
        <v>0</v>
      </c>
      <c r="Q132" s="1">
        <f t="shared" ca="1" si="42"/>
        <v>0</v>
      </c>
      <c r="R132" s="3" t="str">
        <f t="shared" ca="1" si="28"/>
        <v>Not eligible</v>
      </c>
      <c r="S132" s="1">
        <f t="shared" ca="1" si="43"/>
        <v>84</v>
      </c>
      <c r="T132" s="1">
        <f t="shared" ca="1" si="43"/>
        <v>0</v>
      </c>
      <c r="U132" s="1">
        <f t="shared" ca="1" si="43"/>
        <v>0</v>
      </c>
      <c r="V132" s="3">
        <f t="shared" ca="1" si="29"/>
        <v>84</v>
      </c>
      <c r="W132" s="9" t="str">
        <f t="shared" ca="1" si="30"/>
        <v>No</v>
      </c>
      <c r="X132" s="9">
        <f t="shared" ca="1" si="31"/>
        <v>0</v>
      </c>
    </row>
    <row r="133" spans="1:24" x14ac:dyDescent="0.2">
      <c r="A133" s="6" t="s">
        <v>922</v>
      </c>
      <c r="B133" s="9">
        <f t="shared" ca="1" si="24"/>
        <v>0</v>
      </c>
      <c r="C133" s="2" t="str">
        <f>+VLOOKUP(A133,'Membership data'!$E:$F,2,FALSE)</f>
        <v>M</v>
      </c>
      <c r="D133" s="2" t="str">
        <f>+VLOOKUP(A133,'Membership data'!$E:$I,5,FALSE)</f>
        <v>SEN</v>
      </c>
      <c r="E133" s="2" t="str">
        <f t="shared" si="25"/>
        <v>MSEN</v>
      </c>
      <c r="F133" s="9"/>
      <c r="G133" s="1">
        <f t="shared" ca="1" si="40"/>
        <v>0</v>
      </c>
      <c r="H133" s="1">
        <f t="shared" ca="1" si="40"/>
        <v>0</v>
      </c>
      <c r="I133" s="1">
        <f t="shared" ca="1" si="40"/>
        <v>0</v>
      </c>
      <c r="J133" s="3" t="str">
        <f t="shared" ca="1" si="26"/>
        <v>Not eligible</v>
      </c>
      <c r="K133" s="1">
        <f t="shared" ca="1" si="41"/>
        <v>0</v>
      </c>
      <c r="L133" s="1">
        <f t="shared" ca="1" si="41"/>
        <v>0</v>
      </c>
      <c r="M133" s="1">
        <f t="shared" ca="1" si="41"/>
        <v>0</v>
      </c>
      <c r="N133" s="3">
        <f t="shared" ca="1" si="27"/>
        <v>0</v>
      </c>
      <c r="O133" s="1">
        <f t="shared" ca="1" si="42"/>
        <v>0</v>
      </c>
      <c r="P133" s="1">
        <f t="shared" ca="1" si="42"/>
        <v>0</v>
      </c>
      <c r="Q133" s="1">
        <f t="shared" ca="1" si="42"/>
        <v>0</v>
      </c>
      <c r="R133" s="3" t="str">
        <f t="shared" ca="1" si="28"/>
        <v>Not eligible</v>
      </c>
      <c r="S133" s="1">
        <f t="shared" ca="1" si="43"/>
        <v>83</v>
      </c>
      <c r="T133" s="1">
        <f t="shared" ca="1" si="43"/>
        <v>95</v>
      </c>
      <c r="U133" s="1">
        <f t="shared" ca="1" si="43"/>
        <v>0</v>
      </c>
      <c r="V133" s="3">
        <f t="shared" ca="1" si="29"/>
        <v>95</v>
      </c>
      <c r="W133" s="9" t="str">
        <f t="shared" ca="1" si="30"/>
        <v>No</v>
      </c>
      <c r="X133" s="9">
        <f t="shared" ca="1" si="31"/>
        <v>0</v>
      </c>
    </row>
    <row r="134" spans="1:24" x14ac:dyDescent="0.2">
      <c r="A134" s="6" t="s">
        <v>1130</v>
      </c>
      <c r="B134" s="9">
        <f t="shared" ref="B134:B197" ca="1" si="44">+X134</f>
        <v>0</v>
      </c>
      <c r="C134" s="2" t="str">
        <f>+VLOOKUP(A134,'Membership data'!$E:$F,2,FALSE)</f>
        <v>M</v>
      </c>
      <c r="D134" s="2" t="str">
        <f>+VLOOKUP(A134,'Membership data'!$E:$I,5,FALSE)</f>
        <v>V40</v>
      </c>
      <c r="E134" s="2" t="str">
        <f t="shared" ref="E134:E197" si="45">+C134&amp;D134</f>
        <v>MV40</v>
      </c>
      <c r="F134" s="9"/>
      <c r="G134" s="1">
        <f t="shared" ca="1" si="40"/>
        <v>0</v>
      </c>
      <c r="H134" s="1">
        <f t="shared" ca="1" si="40"/>
        <v>0</v>
      </c>
      <c r="I134" s="1">
        <f t="shared" ca="1" si="40"/>
        <v>0</v>
      </c>
      <c r="J134" s="3" t="str">
        <f t="shared" ref="J134:J197" ca="1" si="46">+IF($J$6="COMPLETE",IF(SUM(G134:I134)=0,"Not eligible",MAX(G134:I134)),MAX(G134:I134))</f>
        <v>Not eligible</v>
      </c>
      <c r="K134" s="1">
        <f t="shared" ca="1" si="41"/>
        <v>0</v>
      </c>
      <c r="L134" s="1">
        <f t="shared" ca="1" si="41"/>
        <v>0</v>
      </c>
      <c r="M134" s="1">
        <f t="shared" ca="1" si="41"/>
        <v>0</v>
      </c>
      <c r="N134" s="3">
        <f t="shared" ref="N134:N197" ca="1" si="47">+IF($N$6="COMPLETE",IF(SUM(K134:M134)=0,"Not eligible",MAX(K134:M134)),MAX(K134:M134))</f>
        <v>0</v>
      </c>
      <c r="O134" s="1">
        <f t="shared" ca="1" si="42"/>
        <v>0</v>
      </c>
      <c r="P134" s="1">
        <f t="shared" ca="1" si="42"/>
        <v>0</v>
      </c>
      <c r="Q134" s="1">
        <f t="shared" ca="1" si="42"/>
        <v>0</v>
      </c>
      <c r="R134" s="3" t="str">
        <f t="shared" ref="R134:R197" ca="1" si="48">+IF($R$6="COMPLETE",IF(SUM(O134:Q134)=0,"Not eligible",MAX(O134:Q134)),MAX(O134:Q134))</f>
        <v>Not eligible</v>
      </c>
      <c r="S134" s="1">
        <f t="shared" ca="1" si="43"/>
        <v>78</v>
      </c>
      <c r="T134" s="1">
        <f t="shared" ca="1" si="43"/>
        <v>0</v>
      </c>
      <c r="U134" s="1">
        <f t="shared" ca="1" si="43"/>
        <v>0</v>
      </c>
      <c r="V134" s="3">
        <f t="shared" ref="V134:V197" ca="1" si="49">+IF($V$6="COMPLETE",IF(SUM(S134:U134)=0,"Not eligible",MAX(S134:U134)),MAX(S134:U134))</f>
        <v>78</v>
      </c>
      <c r="W134" s="9" t="str">
        <f t="shared" ref="W134:W197" ca="1" si="50">+IF(J134="not eligible","No",IF(N134="not eligible","No",IF(R134="not eligible","No",IF(V134="not eligible","No","Yes"))))</f>
        <v>No</v>
      </c>
      <c r="X134" s="9">
        <f t="shared" ref="X134:X197" ca="1" si="51">+IF(W134="NO",0,SUM(V134,R134,N134,J134))</f>
        <v>0</v>
      </c>
    </row>
    <row r="135" spans="1:24" x14ac:dyDescent="0.2">
      <c r="A135" s="6" t="s">
        <v>857</v>
      </c>
      <c r="B135" s="9">
        <f t="shared" ca="1" si="44"/>
        <v>0</v>
      </c>
      <c r="C135" s="2" t="str">
        <f>+VLOOKUP(A135,'Membership data'!$E:$F,2,FALSE)</f>
        <v>M</v>
      </c>
      <c r="D135" s="2" t="str">
        <f>+VLOOKUP(A135,'Membership data'!$E:$I,5,FALSE)</f>
        <v>V40</v>
      </c>
      <c r="E135" s="2" t="str">
        <f t="shared" si="45"/>
        <v>MV40</v>
      </c>
      <c r="F135" s="9"/>
      <c r="G135" s="1">
        <f t="shared" ca="1" si="40"/>
        <v>0</v>
      </c>
      <c r="H135" s="1">
        <f t="shared" ca="1" si="40"/>
        <v>0</v>
      </c>
      <c r="I135" s="1">
        <f t="shared" ca="1" si="40"/>
        <v>0</v>
      </c>
      <c r="J135" s="3" t="str">
        <f t="shared" ca="1" si="46"/>
        <v>Not eligible</v>
      </c>
      <c r="K135" s="1">
        <f t="shared" ca="1" si="41"/>
        <v>0</v>
      </c>
      <c r="L135" s="1">
        <f t="shared" ca="1" si="41"/>
        <v>0</v>
      </c>
      <c r="M135" s="1">
        <f t="shared" ca="1" si="41"/>
        <v>0</v>
      </c>
      <c r="N135" s="3">
        <f t="shared" ca="1" si="47"/>
        <v>0</v>
      </c>
      <c r="O135" s="1">
        <f t="shared" ca="1" si="42"/>
        <v>0</v>
      </c>
      <c r="P135" s="1">
        <f t="shared" ca="1" si="42"/>
        <v>0</v>
      </c>
      <c r="Q135" s="1">
        <f t="shared" ca="1" si="42"/>
        <v>0</v>
      </c>
      <c r="R135" s="3" t="str">
        <f t="shared" ca="1" si="48"/>
        <v>Not eligible</v>
      </c>
      <c r="S135" s="1">
        <f t="shared" ca="1" si="43"/>
        <v>77</v>
      </c>
      <c r="T135" s="1">
        <f t="shared" ca="1" si="43"/>
        <v>0</v>
      </c>
      <c r="U135" s="1">
        <f t="shared" ca="1" si="43"/>
        <v>0</v>
      </c>
      <c r="V135" s="3">
        <f t="shared" ca="1" si="49"/>
        <v>77</v>
      </c>
      <c r="W135" s="9" t="str">
        <f t="shared" ca="1" si="50"/>
        <v>No</v>
      </c>
      <c r="X135" s="9">
        <f t="shared" ca="1" si="51"/>
        <v>0</v>
      </c>
    </row>
    <row r="136" spans="1:24" x14ac:dyDescent="0.2">
      <c r="A136" s="6" t="s">
        <v>46</v>
      </c>
      <c r="B136" s="9">
        <f t="shared" ca="1" si="44"/>
        <v>272</v>
      </c>
      <c r="C136" s="2" t="str">
        <f>+VLOOKUP(A136,'Membership data'!$E:$F,2,FALSE)</f>
        <v>M</v>
      </c>
      <c r="D136" s="2" t="str">
        <f>+VLOOKUP(A136,'Membership data'!$E:$I,5,FALSE)</f>
        <v>V50</v>
      </c>
      <c r="E136" s="2" t="str">
        <f t="shared" si="45"/>
        <v>MV50</v>
      </c>
      <c r="F136" s="9"/>
      <c r="G136" s="1">
        <f t="shared" ca="1" si="40"/>
        <v>0</v>
      </c>
      <c r="H136" s="1">
        <f t="shared" ca="1" si="40"/>
        <v>93</v>
      </c>
      <c r="I136" s="1">
        <f t="shared" ca="1" si="40"/>
        <v>0</v>
      </c>
      <c r="J136" s="3">
        <f t="shared" ca="1" si="46"/>
        <v>93</v>
      </c>
      <c r="K136" s="1">
        <f t="shared" ca="1" si="41"/>
        <v>0</v>
      </c>
      <c r="L136" s="1">
        <f t="shared" ca="1" si="41"/>
        <v>0</v>
      </c>
      <c r="M136" s="1">
        <f t="shared" ca="1" si="41"/>
        <v>0</v>
      </c>
      <c r="N136" s="3">
        <f t="shared" ca="1" si="47"/>
        <v>0</v>
      </c>
      <c r="O136" s="1">
        <f t="shared" ca="1" si="42"/>
        <v>0</v>
      </c>
      <c r="P136" s="1">
        <f t="shared" ca="1" si="42"/>
        <v>91</v>
      </c>
      <c r="Q136" s="1">
        <f t="shared" ca="1" si="42"/>
        <v>0</v>
      </c>
      <c r="R136" s="3">
        <f t="shared" ca="1" si="48"/>
        <v>91</v>
      </c>
      <c r="S136" s="1">
        <f t="shared" ca="1" si="43"/>
        <v>75</v>
      </c>
      <c r="T136" s="1">
        <f t="shared" ca="1" si="43"/>
        <v>88</v>
      </c>
      <c r="U136" s="1">
        <f t="shared" ca="1" si="43"/>
        <v>0</v>
      </c>
      <c r="V136" s="3">
        <f t="shared" ca="1" si="49"/>
        <v>88</v>
      </c>
      <c r="W136" s="9" t="str">
        <f t="shared" ca="1" si="50"/>
        <v>Yes</v>
      </c>
      <c r="X136" s="9">
        <f t="shared" ca="1" si="51"/>
        <v>272</v>
      </c>
    </row>
    <row r="137" spans="1:24" x14ac:dyDescent="0.2">
      <c r="A137" s="6" t="s">
        <v>979</v>
      </c>
      <c r="B137" s="9">
        <f t="shared" ca="1" si="44"/>
        <v>0</v>
      </c>
      <c r="C137" s="2" t="str">
        <f>+VLOOKUP(A137,'Membership data'!$E:$F,2,FALSE)</f>
        <v>M</v>
      </c>
      <c r="D137" s="2" t="str">
        <f>+VLOOKUP(A137,'Membership data'!$E:$I,5,FALSE)</f>
        <v>SEN</v>
      </c>
      <c r="E137" s="2" t="str">
        <f t="shared" si="45"/>
        <v>MSEN</v>
      </c>
      <c r="F137" s="9"/>
      <c r="G137" s="1">
        <f t="shared" ca="1" si="40"/>
        <v>0</v>
      </c>
      <c r="H137" s="1">
        <f t="shared" ca="1" si="40"/>
        <v>0</v>
      </c>
      <c r="I137" s="1">
        <f t="shared" ca="1" si="40"/>
        <v>0</v>
      </c>
      <c r="J137" s="3" t="str">
        <f t="shared" ca="1" si="46"/>
        <v>Not eligible</v>
      </c>
      <c r="K137" s="1">
        <f t="shared" ca="1" si="41"/>
        <v>0</v>
      </c>
      <c r="L137" s="1">
        <f t="shared" ca="1" si="41"/>
        <v>0</v>
      </c>
      <c r="M137" s="1">
        <f t="shared" ca="1" si="41"/>
        <v>0</v>
      </c>
      <c r="N137" s="3">
        <f t="shared" ca="1" si="47"/>
        <v>0</v>
      </c>
      <c r="O137" s="1">
        <f t="shared" ca="1" si="42"/>
        <v>0</v>
      </c>
      <c r="P137" s="1">
        <f t="shared" ca="1" si="42"/>
        <v>0</v>
      </c>
      <c r="Q137" s="1">
        <f t="shared" ca="1" si="42"/>
        <v>0</v>
      </c>
      <c r="R137" s="3" t="str">
        <f t="shared" ca="1" si="48"/>
        <v>Not eligible</v>
      </c>
      <c r="S137" s="1">
        <f t="shared" ca="1" si="43"/>
        <v>72</v>
      </c>
      <c r="T137" s="1">
        <f t="shared" ca="1" si="43"/>
        <v>0</v>
      </c>
      <c r="U137" s="1">
        <f t="shared" ca="1" si="43"/>
        <v>0</v>
      </c>
      <c r="V137" s="3">
        <f t="shared" ca="1" si="49"/>
        <v>72</v>
      </c>
      <c r="W137" s="9" t="str">
        <f t="shared" ca="1" si="50"/>
        <v>No</v>
      </c>
      <c r="X137" s="9">
        <f t="shared" ca="1" si="51"/>
        <v>0</v>
      </c>
    </row>
    <row r="138" spans="1:24" x14ac:dyDescent="0.2">
      <c r="A138" s="6" t="s">
        <v>1131</v>
      </c>
      <c r="B138" s="9">
        <f t="shared" ca="1" si="44"/>
        <v>249</v>
      </c>
      <c r="C138" s="2" t="str">
        <f>+VLOOKUP(A138,'Membership data'!$E:$F,2,FALSE)</f>
        <v>M</v>
      </c>
      <c r="D138" s="2" t="str">
        <f>+VLOOKUP(A138,'Membership data'!$E:$I,5,FALSE)</f>
        <v>SEN</v>
      </c>
      <c r="E138" s="2" t="str">
        <f t="shared" si="45"/>
        <v>MSEN</v>
      </c>
      <c r="F138" s="9"/>
      <c r="G138" s="1">
        <f t="shared" ca="1" si="40"/>
        <v>88</v>
      </c>
      <c r="H138" s="1">
        <f t="shared" ca="1" si="40"/>
        <v>0</v>
      </c>
      <c r="I138" s="1">
        <f t="shared" ca="1" si="40"/>
        <v>0</v>
      </c>
      <c r="J138" s="3">
        <f t="shared" ca="1" si="46"/>
        <v>88</v>
      </c>
      <c r="K138" s="1">
        <f t="shared" ca="1" si="41"/>
        <v>0</v>
      </c>
      <c r="L138" s="1">
        <f t="shared" ca="1" si="41"/>
        <v>0</v>
      </c>
      <c r="M138" s="1">
        <f t="shared" ca="1" si="41"/>
        <v>0</v>
      </c>
      <c r="N138" s="3">
        <f t="shared" ca="1" si="47"/>
        <v>0</v>
      </c>
      <c r="O138" s="1">
        <f t="shared" ca="1" si="42"/>
        <v>0</v>
      </c>
      <c r="P138" s="1">
        <f t="shared" ca="1" si="42"/>
        <v>88</v>
      </c>
      <c r="Q138" s="1">
        <f t="shared" ca="1" si="42"/>
        <v>0</v>
      </c>
      <c r="R138" s="3">
        <f t="shared" ca="1" si="48"/>
        <v>88</v>
      </c>
      <c r="S138" s="1">
        <f t="shared" ca="1" si="43"/>
        <v>69</v>
      </c>
      <c r="T138" s="1">
        <f t="shared" ca="1" si="43"/>
        <v>73</v>
      </c>
      <c r="U138" s="1">
        <f t="shared" ca="1" si="43"/>
        <v>73</v>
      </c>
      <c r="V138" s="3">
        <f t="shared" ca="1" si="49"/>
        <v>73</v>
      </c>
      <c r="W138" s="9" t="str">
        <f t="shared" ca="1" si="50"/>
        <v>Yes</v>
      </c>
      <c r="X138" s="9">
        <f t="shared" ca="1" si="51"/>
        <v>249</v>
      </c>
    </row>
    <row r="139" spans="1:24" x14ac:dyDescent="0.2">
      <c r="A139" s="6" t="s">
        <v>897</v>
      </c>
      <c r="B139" s="9">
        <f t="shared" ca="1" si="44"/>
        <v>0</v>
      </c>
      <c r="C139" s="2" t="str">
        <f>+VLOOKUP(A139,'Membership data'!$E:$F,2,FALSE)</f>
        <v>M</v>
      </c>
      <c r="D139" s="2" t="str">
        <f>+VLOOKUP(A139,'Membership data'!$E:$I,5,FALSE)</f>
        <v>V50</v>
      </c>
      <c r="E139" s="2" t="str">
        <f t="shared" si="45"/>
        <v>MV50</v>
      </c>
      <c r="F139" s="9"/>
      <c r="G139" s="1">
        <f t="shared" ca="1" si="40"/>
        <v>92</v>
      </c>
      <c r="H139" s="1">
        <f t="shared" ca="1" si="40"/>
        <v>0</v>
      </c>
      <c r="I139" s="1">
        <f t="shared" ca="1" si="40"/>
        <v>0</v>
      </c>
      <c r="J139" s="3">
        <f t="shared" ca="1" si="46"/>
        <v>92</v>
      </c>
      <c r="K139" s="1">
        <f t="shared" ca="1" si="41"/>
        <v>0</v>
      </c>
      <c r="L139" s="1">
        <f t="shared" ca="1" si="41"/>
        <v>86</v>
      </c>
      <c r="M139" s="1">
        <f t="shared" ca="1" si="41"/>
        <v>0</v>
      </c>
      <c r="N139" s="3">
        <f t="shared" ca="1" si="47"/>
        <v>86</v>
      </c>
      <c r="O139" s="1">
        <f t="shared" ca="1" si="42"/>
        <v>0</v>
      </c>
      <c r="P139" s="1">
        <f t="shared" ca="1" si="42"/>
        <v>0</v>
      </c>
      <c r="Q139" s="1">
        <f t="shared" ca="1" si="42"/>
        <v>0</v>
      </c>
      <c r="R139" s="3" t="str">
        <f t="shared" ca="1" si="48"/>
        <v>Not eligible</v>
      </c>
      <c r="S139" s="1">
        <f t="shared" ca="1" si="43"/>
        <v>65</v>
      </c>
      <c r="T139" s="1">
        <f t="shared" ca="1" si="43"/>
        <v>87</v>
      </c>
      <c r="U139" s="1">
        <f t="shared" ca="1" si="43"/>
        <v>81</v>
      </c>
      <c r="V139" s="3">
        <f t="shared" ca="1" si="49"/>
        <v>87</v>
      </c>
      <c r="W139" s="9" t="str">
        <f t="shared" ca="1" si="50"/>
        <v>No</v>
      </c>
      <c r="X139" s="9">
        <f t="shared" ca="1" si="51"/>
        <v>0</v>
      </c>
    </row>
    <row r="140" spans="1:24" x14ac:dyDescent="0.2">
      <c r="A140" s="6" t="s">
        <v>635</v>
      </c>
      <c r="B140" s="9">
        <f t="shared" ca="1" si="44"/>
        <v>0</v>
      </c>
      <c r="C140" s="2" t="str">
        <f>+VLOOKUP(A140,'Membership data'!$E:$F,2,FALSE)</f>
        <v>M</v>
      </c>
      <c r="D140" s="2" t="str">
        <f>+VLOOKUP(A140,'Membership data'!$E:$I,5,FALSE)</f>
        <v>SEN</v>
      </c>
      <c r="E140" s="2" t="str">
        <f t="shared" si="45"/>
        <v>MSEN</v>
      </c>
      <c r="F140" s="9"/>
      <c r="G140" s="1">
        <f t="shared" ca="1" si="40"/>
        <v>0</v>
      </c>
      <c r="H140" s="1">
        <f t="shared" ca="1" si="40"/>
        <v>0</v>
      </c>
      <c r="I140" s="1">
        <f t="shared" ca="1" si="40"/>
        <v>0</v>
      </c>
      <c r="J140" s="3" t="str">
        <f t="shared" ca="1" si="46"/>
        <v>Not eligible</v>
      </c>
      <c r="K140" s="1">
        <f t="shared" ca="1" si="41"/>
        <v>0</v>
      </c>
      <c r="L140" s="1">
        <f t="shared" ca="1" si="41"/>
        <v>0</v>
      </c>
      <c r="M140" s="1">
        <f t="shared" ca="1" si="41"/>
        <v>0</v>
      </c>
      <c r="N140" s="3">
        <f t="shared" ca="1" si="47"/>
        <v>0</v>
      </c>
      <c r="O140" s="1">
        <f t="shared" ca="1" si="42"/>
        <v>0</v>
      </c>
      <c r="P140" s="1">
        <f t="shared" ca="1" si="42"/>
        <v>0</v>
      </c>
      <c r="Q140" s="1">
        <f t="shared" ca="1" si="42"/>
        <v>0</v>
      </c>
      <c r="R140" s="3" t="str">
        <f t="shared" ca="1" si="48"/>
        <v>Not eligible</v>
      </c>
      <c r="S140" s="1">
        <f t="shared" ca="1" si="43"/>
        <v>64</v>
      </c>
      <c r="T140" s="1">
        <f t="shared" ca="1" si="43"/>
        <v>0</v>
      </c>
      <c r="U140" s="1">
        <f t="shared" ca="1" si="43"/>
        <v>0</v>
      </c>
      <c r="V140" s="3">
        <f t="shared" ca="1" si="49"/>
        <v>64</v>
      </c>
      <c r="W140" s="9" t="str">
        <f t="shared" ca="1" si="50"/>
        <v>No</v>
      </c>
      <c r="X140" s="9">
        <f t="shared" ca="1" si="51"/>
        <v>0</v>
      </c>
    </row>
    <row r="141" spans="1:24" x14ac:dyDescent="0.2">
      <c r="A141" s="6" t="s">
        <v>1132</v>
      </c>
      <c r="B141" s="9">
        <f t="shared" ca="1" si="44"/>
        <v>0</v>
      </c>
      <c r="C141" s="2" t="str">
        <f>+VLOOKUP(A141,'Membership data'!$E:$F,2,FALSE)</f>
        <v>M</v>
      </c>
      <c r="D141" s="2" t="str">
        <f>+VLOOKUP(A141,'Membership data'!$E:$I,5,FALSE)</f>
        <v>SEN</v>
      </c>
      <c r="E141" s="2" t="str">
        <f t="shared" si="45"/>
        <v>MSEN</v>
      </c>
      <c r="F141" s="9"/>
      <c r="G141" s="1">
        <f t="shared" ca="1" si="40"/>
        <v>0</v>
      </c>
      <c r="H141" s="1">
        <f t="shared" ca="1" si="40"/>
        <v>94</v>
      </c>
      <c r="I141" s="1">
        <f t="shared" ca="1" si="40"/>
        <v>100</v>
      </c>
      <c r="J141" s="3">
        <f t="shared" ca="1" si="46"/>
        <v>100</v>
      </c>
      <c r="K141" s="1">
        <f t="shared" ca="1" si="41"/>
        <v>0</v>
      </c>
      <c r="L141" s="1">
        <f t="shared" ca="1" si="41"/>
        <v>0</v>
      </c>
      <c r="M141" s="1">
        <f t="shared" ca="1" si="41"/>
        <v>0</v>
      </c>
      <c r="N141" s="3">
        <f t="shared" ca="1" si="47"/>
        <v>0</v>
      </c>
      <c r="O141" s="1">
        <f t="shared" ca="1" si="42"/>
        <v>0</v>
      </c>
      <c r="P141" s="1">
        <f t="shared" ca="1" si="42"/>
        <v>0</v>
      </c>
      <c r="Q141" s="1">
        <f t="shared" ca="1" si="42"/>
        <v>0</v>
      </c>
      <c r="R141" s="3" t="str">
        <f t="shared" ca="1" si="48"/>
        <v>Not eligible</v>
      </c>
      <c r="S141" s="1">
        <f t="shared" ca="1" si="43"/>
        <v>63</v>
      </c>
      <c r="T141" s="1">
        <f t="shared" ca="1" si="43"/>
        <v>0</v>
      </c>
      <c r="U141" s="1">
        <f t="shared" ca="1" si="43"/>
        <v>83</v>
      </c>
      <c r="V141" s="3">
        <f t="shared" ca="1" si="49"/>
        <v>83</v>
      </c>
      <c r="W141" s="9" t="str">
        <f t="shared" ca="1" si="50"/>
        <v>No</v>
      </c>
      <c r="X141" s="9">
        <f t="shared" ca="1" si="51"/>
        <v>0</v>
      </c>
    </row>
    <row r="142" spans="1:24" x14ac:dyDescent="0.2">
      <c r="A142" s="6" t="s">
        <v>858</v>
      </c>
      <c r="B142" s="9">
        <f t="shared" ca="1" si="44"/>
        <v>0</v>
      </c>
      <c r="C142" s="2" t="str">
        <f>+VLOOKUP(A142,'Membership data'!$E:$F,2,FALSE)</f>
        <v>M</v>
      </c>
      <c r="D142" s="2" t="str">
        <f>+VLOOKUP(A142,'Membership data'!$E:$I,5,FALSE)</f>
        <v>V50</v>
      </c>
      <c r="E142" s="2" t="str">
        <f t="shared" si="45"/>
        <v>MV50</v>
      </c>
      <c r="F142" s="9"/>
      <c r="G142" s="1">
        <f t="shared" ca="1" si="40"/>
        <v>0</v>
      </c>
      <c r="H142" s="1">
        <f t="shared" ca="1" si="40"/>
        <v>0</v>
      </c>
      <c r="I142" s="1">
        <f t="shared" ca="1" si="40"/>
        <v>0</v>
      </c>
      <c r="J142" s="3" t="str">
        <f t="shared" ca="1" si="46"/>
        <v>Not eligible</v>
      </c>
      <c r="K142" s="1">
        <f t="shared" ca="1" si="41"/>
        <v>0</v>
      </c>
      <c r="L142" s="1">
        <f t="shared" ca="1" si="41"/>
        <v>0</v>
      </c>
      <c r="M142" s="1">
        <f t="shared" ca="1" si="41"/>
        <v>0</v>
      </c>
      <c r="N142" s="3">
        <f t="shared" ca="1" si="47"/>
        <v>0</v>
      </c>
      <c r="O142" s="1">
        <f t="shared" ca="1" si="42"/>
        <v>0</v>
      </c>
      <c r="P142" s="1">
        <f t="shared" ca="1" si="42"/>
        <v>85</v>
      </c>
      <c r="Q142" s="1">
        <f t="shared" ca="1" si="42"/>
        <v>0</v>
      </c>
      <c r="R142" s="3">
        <f t="shared" ca="1" si="48"/>
        <v>85</v>
      </c>
      <c r="S142" s="1">
        <f t="shared" ca="1" si="43"/>
        <v>60</v>
      </c>
      <c r="T142" s="1">
        <f t="shared" ca="1" si="43"/>
        <v>0</v>
      </c>
      <c r="U142" s="1">
        <f t="shared" ca="1" si="43"/>
        <v>0</v>
      </c>
      <c r="V142" s="3">
        <f t="shared" ca="1" si="49"/>
        <v>60</v>
      </c>
      <c r="W142" s="9" t="str">
        <f t="shared" ca="1" si="50"/>
        <v>No</v>
      </c>
      <c r="X142" s="9">
        <f t="shared" ca="1" si="51"/>
        <v>0</v>
      </c>
    </row>
    <row r="143" spans="1:24" x14ac:dyDescent="0.2">
      <c r="A143" s="6" t="s">
        <v>1134</v>
      </c>
      <c r="B143" s="9">
        <f t="shared" ca="1" si="44"/>
        <v>0</v>
      </c>
      <c r="C143" s="2" t="str">
        <f>+VLOOKUP(A143,'Membership data'!$E:$F,2,FALSE)</f>
        <v>M</v>
      </c>
      <c r="D143" s="2" t="str">
        <f>+VLOOKUP(A143,'Membership data'!$E:$I,5,FALSE)</f>
        <v>SEN</v>
      </c>
      <c r="E143" s="2" t="str">
        <f t="shared" si="45"/>
        <v>MSEN</v>
      </c>
      <c r="F143" s="9"/>
      <c r="G143" s="1">
        <f t="shared" ca="1" si="40"/>
        <v>0</v>
      </c>
      <c r="H143" s="1">
        <f t="shared" ca="1" si="40"/>
        <v>0</v>
      </c>
      <c r="I143" s="1">
        <f t="shared" ca="1" si="40"/>
        <v>0</v>
      </c>
      <c r="J143" s="3" t="str">
        <f t="shared" ca="1" si="46"/>
        <v>Not eligible</v>
      </c>
      <c r="K143" s="1">
        <f t="shared" ca="1" si="41"/>
        <v>0</v>
      </c>
      <c r="L143" s="1">
        <f t="shared" ca="1" si="41"/>
        <v>0</v>
      </c>
      <c r="M143" s="1">
        <f t="shared" ca="1" si="41"/>
        <v>0</v>
      </c>
      <c r="N143" s="3">
        <f t="shared" ca="1" si="47"/>
        <v>0</v>
      </c>
      <c r="O143" s="1">
        <f t="shared" ca="1" si="42"/>
        <v>0</v>
      </c>
      <c r="P143" s="1">
        <f t="shared" ca="1" si="42"/>
        <v>0</v>
      </c>
      <c r="Q143" s="1">
        <f t="shared" ca="1" si="42"/>
        <v>0</v>
      </c>
      <c r="R143" s="3" t="str">
        <f t="shared" ca="1" si="48"/>
        <v>Not eligible</v>
      </c>
      <c r="S143" s="1">
        <f t="shared" ca="1" si="43"/>
        <v>58</v>
      </c>
      <c r="T143" s="1">
        <f t="shared" ca="1" si="43"/>
        <v>0</v>
      </c>
      <c r="U143" s="1">
        <f t="shared" ca="1" si="43"/>
        <v>0</v>
      </c>
      <c r="V143" s="3">
        <f t="shared" ca="1" si="49"/>
        <v>58</v>
      </c>
      <c r="W143" s="9" t="str">
        <f t="shared" ca="1" si="50"/>
        <v>No</v>
      </c>
      <c r="X143" s="9">
        <f t="shared" ca="1" si="51"/>
        <v>0</v>
      </c>
    </row>
    <row r="144" spans="1:24" x14ac:dyDescent="0.2">
      <c r="A144" s="6" t="s">
        <v>637</v>
      </c>
      <c r="B144" s="9">
        <f t="shared" ca="1" si="44"/>
        <v>0</v>
      </c>
      <c r="C144" s="2" t="str">
        <f>+VLOOKUP(A144,'Membership data'!$E:$F,2,FALSE)</f>
        <v>M</v>
      </c>
      <c r="D144" s="2" t="str">
        <f>+VLOOKUP(A144,'Membership data'!$E:$I,5,FALSE)</f>
        <v>V60+</v>
      </c>
      <c r="E144" s="2" t="str">
        <f t="shared" si="45"/>
        <v>MV60+</v>
      </c>
      <c r="F144" s="9"/>
      <c r="G144" s="1">
        <f t="shared" ca="1" si="40"/>
        <v>0</v>
      </c>
      <c r="H144" s="1">
        <f t="shared" ca="1" si="40"/>
        <v>0</v>
      </c>
      <c r="I144" s="1">
        <f t="shared" ca="1" si="40"/>
        <v>0</v>
      </c>
      <c r="J144" s="3" t="str">
        <f t="shared" ca="1" si="46"/>
        <v>Not eligible</v>
      </c>
      <c r="K144" s="1">
        <f t="shared" ca="1" si="41"/>
        <v>0</v>
      </c>
      <c r="L144" s="1">
        <f t="shared" ca="1" si="41"/>
        <v>0</v>
      </c>
      <c r="M144" s="1">
        <f t="shared" ca="1" si="41"/>
        <v>0</v>
      </c>
      <c r="N144" s="3">
        <f t="shared" ca="1" si="47"/>
        <v>0</v>
      </c>
      <c r="O144" s="1">
        <f t="shared" ca="1" si="42"/>
        <v>0</v>
      </c>
      <c r="P144" s="1">
        <f t="shared" ca="1" si="42"/>
        <v>0</v>
      </c>
      <c r="Q144" s="1">
        <f t="shared" ca="1" si="42"/>
        <v>0</v>
      </c>
      <c r="R144" s="3" t="str">
        <f t="shared" ca="1" si="48"/>
        <v>Not eligible</v>
      </c>
      <c r="S144" s="1">
        <f t="shared" ca="1" si="43"/>
        <v>57</v>
      </c>
      <c r="T144" s="1">
        <f t="shared" ca="1" si="43"/>
        <v>0</v>
      </c>
      <c r="U144" s="1">
        <f t="shared" ca="1" si="43"/>
        <v>0</v>
      </c>
      <c r="V144" s="3">
        <f t="shared" ca="1" si="49"/>
        <v>57</v>
      </c>
      <c r="W144" s="9" t="str">
        <f t="shared" ca="1" si="50"/>
        <v>No</v>
      </c>
      <c r="X144" s="9">
        <f t="shared" ca="1" si="51"/>
        <v>0</v>
      </c>
    </row>
    <row r="145" spans="1:24" x14ac:dyDescent="0.2">
      <c r="A145" s="6" t="s">
        <v>821</v>
      </c>
      <c r="B145" s="9">
        <f t="shared" ca="1" si="44"/>
        <v>0</v>
      </c>
      <c r="C145" s="2" t="str">
        <f>+VLOOKUP(A145,'Membership data'!$E:$F,2,FALSE)</f>
        <v>M</v>
      </c>
      <c r="D145" s="2" t="str">
        <f>+VLOOKUP(A145,'Membership data'!$E:$I,5,FALSE)</f>
        <v>V40</v>
      </c>
      <c r="E145" s="2" t="str">
        <f t="shared" si="45"/>
        <v>MV40</v>
      </c>
      <c r="F145" s="9"/>
      <c r="G145" s="1">
        <f t="shared" ca="1" si="40"/>
        <v>0</v>
      </c>
      <c r="H145" s="1">
        <f t="shared" ca="1" si="40"/>
        <v>0</v>
      </c>
      <c r="I145" s="1">
        <f t="shared" ca="1" si="40"/>
        <v>0</v>
      </c>
      <c r="J145" s="3" t="str">
        <f t="shared" ca="1" si="46"/>
        <v>Not eligible</v>
      </c>
      <c r="K145" s="1">
        <f t="shared" ca="1" si="41"/>
        <v>0</v>
      </c>
      <c r="L145" s="1">
        <f t="shared" ca="1" si="41"/>
        <v>0</v>
      </c>
      <c r="M145" s="1">
        <f t="shared" ca="1" si="41"/>
        <v>0</v>
      </c>
      <c r="N145" s="3">
        <f t="shared" ca="1" si="47"/>
        <v>0</v>
      </c>
      <c r="O145" s="1">
        <f t="shared" ca="1" si="42"/>
        <v>0</v>
      </c>
      <c r="P145" s="1">
        <f t="shared" ca="1" si="42"/>
        <v>92</v>
      </c>
      <c r="Q145" s="1">
        <f t="shared" ca="1" si="42"/>
        <v>0</v>
      </c>
      <c r="R145" s="3">
        <f t="shared" ca="1" si="48"/>
        <v>92</v>
      </c>
      <c r="S145" s="1">
        <f t="shared" ca="1" si="43"/>
        <v>53</v>
      </c>
      <c r="T145" s="1">
        <f t="shared" ca="1" si="43"/>
        <v>0</v>
      </c>
      <c r="U145" s="1">
        <f t="shared" ca="1" si="43"/>
        <v>0</v>
      </c>
      <c r="V145" s="3">
        <f t="shared" ca="1" si="49"/>
        <v>53</v>
      </c>
      <c r="W145" s="9" t="str">
        <f t="shared" ca="1" si="50"/>
        <v>No</v>
      </c>
      <c r="X145" s="9">
        <f t="shared" ca="1" si="51"/>
        <v>0</v>
      </c>
    </row>
    <row r="146" spans="1:24" x14ac:dyDescent="0.2">
      <c r="A146" s="6" t="s">
        <v>641</v>
      </c>
      <c r="B146" s="9">
        <f t="shared" ca="1" si="44"/>
        <v>0</v>
      </c>
      <c r="C146" s="2" t="str">
        <f>+VLOOKUP(A146,'Membership data'!$E:$F,2,FALSE)</f>
        <v>M</v>
      </c>
      <c r="D146" s="2" t="str">
        <f>+VLOOKUP(A146,'Membership data'!$E:$I,5,FALSE)</f>
        <v>V50</v>
      </c>
      <c r="E146" s="2" t="str">
        <f t="shared" si="45"/>
        <v>MV50</v>
      </c>
      <c r="F146" s="9"/>
      <c r="G146" s="1">
        <f t="shared" ref="G146:I165" ca="1" si="52">+IFERROR(VLOOKUP($A146,INDIRECT("'"&amp;G$4&amp;"'!B:K"),10,FALSE),0)</f>
        <v>90</v>
      </c>
      <c r="H146" s="1">
        <f t="shared" ca="1" si="52"/>
        <v>0</v>
      </c>
      <c r="I146" s="1">
        <f t="shared" ca="1" si="52"/>
        <v>0</v>
      </c>
      <c r="J146" s="3">
        <f t="shared" ca="1" si="46"/>
        <v>90</v>
      </c>
      <c r="K146" s="1">
        <f t="shared" ref="K146:M165" ca="1" si="53">+IFERROR(VLOOKUP($A146,INDIRECT("'"&amp;K$4&amp;"'!B:K"),10,FALSE),0)</f>
        <v>0</v>
      </c>
      <c r="L146" s="1">
        <f t="shared" ca="1" si="53"/>
        <v>81</v>
      </c>
      <c r="M146" s="1">
        <f t="shared" ca="1" si="53"/>
        <v>0</v>
      </c>
      <c r="N146" s="3">
        <f t="shared" ca="1" si="47"/>
        <v>81</v>
      </c>
      <c r="O146" s="1">
        <f t="shared" ref="O146:Q165" ca="1" si="54">+IFERROR(VLOOKUP($A146,INDIRECT("'"&amp;O$4&amp;"'!B:K"),10,FALSE),0)</f>
        <v>0</v>
      </c>
      <c r="P146" s="1">
        <f t="shared" ca="1" si="54"/>
        <v>0</v>
      </c>
      <c r="Q146" s="1">
        <f t="shared" ca="1" si="54"/>
        <v>0</v>
      </c>
      <c r="R146" s="3" t="str">
        <f t="shared" ca="1" si="48"/>
        <v>Not eligible</v>
      </c>
      <c r="S146" s="1">
        <f t="shared" ref="S146:U165" ca="1" si="55">+IFERROR(VLOOKUP($A146,INDIRECT("'"&amp;S$4&amp;"'!B:K"),10,FALSE),0)</f>
        <v>52</v>
      </c>
      <c r="T146" s="1">
        <f t="shared" ca="1" si="55"/>
        <v>81</v>
      </c>
      <c r="U146" s="1">
        <f t="shared" ca="1" si="55"/>
        <v>0</v>
      </c>
      <c r="V146" s="3">
        <f t="shared" ca="1" si="49"/>
        <v>81</v>
      </c>
      <c r="W146" s="9" t="str">
        <f t="shared" ca="1" si="50"/>
        <v>No</v>
      </c>
      <c r="X146" s="9">
        <f t="shared" ca="1" si="51"/>
        <v>0</v>
      </c>
    </row>
    <row r="147" spans="1:24" x14ac:dyDescent="0.2">
      <c r="A147" s="6" t="s">
        <v>981</v>
      </c>
      <c r="B147" s="9">
        <f t="shared" ca="1" si="44"/>
        <v>0</v>
      </c>
      <c r="C147" s="2" t="str">
        <f>+VLOOKUP(A147,'Membership data'!$E:$F,2,FALSE)</f>
        <v>M</v>
      </c>
      <c r="D147" s="2" t="str">
        <f>+VLOOKUP(A147,'Membership data'!$E:$I,5,FALSE)</f>
        <v>V60+</v>
      </c>
      <c r="E147" s="2" t="str">
        <f t="shared" si="45"/>
        <v>MV60+</v>
      </c>
      <c r="F147" s="9"/>
      <c r="G147" s="1">
        <f t="shared" ca="1" si="52"/>
        <v>0</v>
      </c>
      <c r="H147" s="1">
        <f t="shared" ca="1" si="52"/>
        <v>0</v>
      </c>
      <c r="I147" s="1">
        <f t="shared" ca="1" si="52"/>
        <v>0</v>
      </c>
      <c r="J147" s="3" t="str">
        <f t="shared" ca="1" si="46"/>
        <v>Not eligible</v>
      </c>
      <c r="K147" s="1">
        <f t="shared" ca="1" si="53"/>
        <v>0</v>
      </c>
      <c r="L147" s="1">
        <f t="shared" ca="1" si="53"/>
        <v>0</v>
      </c>
      <c r="M147" s="1">
        <f t="shared" ca="1" si="53"/>
        <v>0</v>
      </c>
      <c r="N147" s="3">
        <f t="shared" ca="1" si="47"/>
        <v>0</v>
      </c>
      <c r="O147" s="1">
        <f t="shared" ca="1" si="54"/>
        <v>0</v>
      </c>
      <c r="P147" s="1">
        <f t="shared" ca="1" si="54"/>
        <v>0</v>
      </c>
      <c r="Q147" s="1">
        <f t="shared" ca="1" si="54"/>
        <v>0</v>
      </c>
      <c r="R147" s="3" t="str">
        <f t="shared" ca="1" si="48"/>
        <v>Not eligible</v>
      </c>
      <c r="S147" s="1">
        <f t="shared" ca="1" si="55"/>
        <v>49</v>
      </c>
      <c r="T147" s="1">
        <f t="shared" ca="1" si="55"/>
        <v>0</v>
      </c>
      <c r="U147" s="1">
        <f t="shared" ca="1" si="55"/>
        <v>62</v>
      </c>
      <c r="V147" s="3">
        <f t="shared" ca="1" si="49"/>
        <v>62</v>
      </c>
      <c r="W147" s="9" t="str">
        <f t="shared" ca="1" si="50"/>
        <v>No</v>
      </c>
      <c r="X147" s="9">
        <f t="shared" ca="1" si="51"/>
        <v>0</v>
      </c>
    </row>
    <row r="148" spans="1:24" x14ac:dyDescent="0.2">
      <c r="A148" s="6" t="s">
        <v>51</v>
      </c>
      <c r="B148" s="9">
        <f t="shared" ca="1" si="44"/>
        <v>194</v>
      </c>
      <c r="C148" s="2" t="str">
        <f>+VLOOKUP(A148,'Membership data'!$E:$F,2,FALSE)</f>
        <v>M</v>
      </c>
      <c r="D148" s="2" t="str">
        <f>+VLOOKUP(A148,'Membership data'!$E:$I,5,FALSE)</f>
        <v>V60+</v>
      </c>
      <c r="E148" s="2" t="str">
        <f t="shared" si="45"/>
        <v>MV60+</v>
      </c>
      <c r="F148" s="9"/>
      <c r="G148" s="1">
        <f t="shared" ca="1" si="52"/>
        <v>80</v>
      </c>
      <c r="H148" s="1">
        <f t="shared" ca="1" si="52"/>
        <v>0</v>
      </c>
      <c r="I148" s="1">
        <f t="shared" ca="1" si="52"/>
        <v>0</v>
      </c>
      <c r="J148" s="3">
        <f t="shared" ca="1" si="46"/>
        <v>80</v>
      </c>
      <c r="K148" s="1">
        <f t="shared" ca="1" si="53"/>
        <v>0</v>
      </c>
      <c r="L148" s="1">
        <f t="shared" ca="1" si="53"/>
        <v>0</v>
      </c>
      <c r="M148" s="1">
        <f t="shared" ca="1" si="53"/>
        <v>0</v>
      </c>
      <c r="N148" s="3">
        <f t="shared" ca="1" si="47"/>
        <v>0</v>
      </c>
      <c r="O148" s="1">
        <f t="shared" ca="1" si="54"/>
        <v>68</v>
      </c>
      <c r="P148" s="1">
        <f t="shared" ca="1" si="54"/>
        <v>0</v>
      </c>
      <c r="Q148" s="1">
        <f t="shared" ca="1" si="54"/>
        <v>0</v>
      </c>
      <c r="R148" s="3">
        <f t="shared" ca="1" si="48"/>
        <v>68</v>
      </c>
      <c r="S148" s="1">
        <f t="shared" ca="1" si="55"/>
        <v>46</v>
      </c>
      <c r="T148" s="1">
        <f t="shared" ca="1" si="55"/>
        <v>0</v>
      </c>
      <c r="U148" s="1">
        <f t="shared" ca="1" si="55"/>
        <v>0</v>
      </c>
      <c r="V148" s="3">
        <f t="shared" ca="1" si="49"/>
        <v>46</v>
      </c>
      <c r="W148" s="9" t="str">
        <f t="shared" ca="1" si="50"/>
        <v>Yes</v>
      </c>
      <c r="X148" s="9">
        <f t="shared" ca="1" si="51"/>
        <v>194</v>
      </c>
    </row>
    <row r="149" spans="1:24" x14ac:dyDescent="0.2">
      <c r="A149" t="s">
        <v>1041</v>
      </c>
      <c r="B149" s="9">
        <f t="shared" ca="1" si="44"/>
        <v>0</v>
      </c>
      <c r="C149" s="2" t="str">
        <f>+VLOOKUP(A149,'Membership data'!$E:$F,2,FALSE)</f>
        <v>M</v>
      </c>
      <c r="D149" s="2" t="str">
        <f>+VLOOKUP(A149,'Membership data'!$E:$I,5,FALSE)</f>
        <v>V40</v>
      </c>
      <c r="E149" s="2" t="str">
        <f t="shared" si="45"/>
        <v>MV40</v>
      </c>
      <c r="F149" s="9"/>
      <c r="G149" s="1">
        <f t="shared" ca="1" si="52"/>
        <v>0</v>
      </c>
      <c r="H149" s="1">
        <f t="shared" ca="1" si="52"/>
        <v>0</v>
      </c>
      <c r="I149" s="1">
        <f t="shared" ca="1" si="52"/>
        <v>0</v>
      </c>
      <c r="J149" s="3" t="str">
        <f t="shared" ca="1" si="46"/>
        <v>Not eligible</v>
      </c>
      <c r="K149" s="1">
        <f t="shared" ca="1" si="53"/>
        <v>0</v>
      </c>
      <c r="L149" s="1">
        <f t="shared" ca="1" si="53"/>
        <v>0</v>
      </c>
      <c r="M149" s="1">
        <f t="shared" ca="1" si="53"/>
        <v>0</v>
      </c>
      <c r="N149" s="3">
        <f t="shared" ca="1" si="47"/>
        <v>0</v>
      </c>
      <c r="O149" s="1">
        <f t="shared" ca="1" si="54"/>
        <v>0</v>
      </c>
      <c r="P149" s="1">
        <f t="shared" ca="1" si="54"/>
        <v>0</v>
      </c>
      <c r="Q149" s="1">
        <f t="shared" ca="1" si="54"/>
        <v>0</v>
      </c>
      <c r="R149" s="3" t="str">
        <f t="shared" ca="1" si="48"/>
        <v>Not eligible</v>
      </c>
      <c r="S149" s="1">
        <f t="shared" ca="1" si="55"/>
        <v>45</v>
      </c>
      <c r="T149" s="1">
        <f t="shared" ca="1" si="55"/>
        <v>0</v>
      </c>
      <c r="U149" s="1">
        <f t="shared" ca="1" si="55"/>
        <v>0</v>
      </c>
      <c r="V149" s="3">
        <f t="shared" ca="1" si="49"/>
        <v>45</v>
      </c>
      <c r="W149" s="9" t="str">
        <f t="shared" ca="1" si="50"/>
        <v>No</v>
      </c>
      <c r="X149" s="9">
        <f t="shared" ca="1" si="51"/>
        <v>0</v>
      </c>
    </row>
    <row r="150" spans="1:24" x14ac:dyDescent="0.2">
      <c r="A150" s="6" t="s">
        <v>1135</v>
      </c>
      <c r="B150" s="9">
        <f t="shared" ca="1" si="44"/>
        <v>0</v>
      </c>
      <c r="C150" s="2" t="str">
        <f>+VLOOKUP(A150,'Membership data'!$E:$F,2,FALSE)</f>
        <v>M</v>
      </c>
      <c r="D150" s="2" t="str">
        <f>+VLOOKUP(A150,'Membership data'!$E:$I,5,FALSE)</f>
        <v>SEN</v>
      </c>
      <c r="E150" s="2" t="str">
        <f t="shared" si="45"/>
        <v>MSEN</v>
      </c>
      <c r="F150" s="9"/>
      <c r="G150" s="1">
        <f t="shared" ca="1" si="52"/>
        <v>0</v>
      </c>
      <c r="H150" s="1">
        <f t="shared" ca="1" si="52"/>
        <v>0</v>
      </c>
      <c r="I150" s="1">
        <f t="shared" ca="1" si="52"/>
        <v>0</v>
      </c>
      <c r="J150" s="3" t="str">
        <f t="shared" ca="1" si="46"/>
        <v>Not eligible</v>
      </c>
      <c r="K150" s="1">
        <f t="shared" ca="1" si="53"/>
        <v>0</v>
      </c>
      <c r="L150" s="1">
        <f t="shared" ca="1" si="53"/>
        <v>0</v>
      </c>
      <c r="M150" s="1">
        <f t="shared" ca="1" si="53"/>
        <v>0</v>
      </c>
      <c r="N150" s="3">
        <f t="shared" ca="1" si="47"/>
        <v>0</v>
      </c>
      <c r="O150" s="1">
        <f t="shared" ca="1" si="54"/>
        <v>0</v>
      </c>
      <c r="P150" s="1">
        <f t="shared" ca="1" si="54"/>
        <v>0</v>
      </c>
      <c r="Q150" s="1">
        <f t="shared" ca="1" si="54"/>
        <v>0</v>
      </c>
      <c r="R150" s="3" t="str">
        <f t="shared" ca="1" si="48"/>
        <v>Not eligible</v>
      </c>
      <c r="S150" s="1">
        <f t="shared" ca="1" si="55"/>
        <v>44</v>
      </c>
      <c r="T150" s="1">
        <f t="shared" ca="1" si="55"/>
        <v>0</v>
      </c>
      <c r="U150" s="1">
        <f t="shared" ca="1" si="55"/>
        <v>0</v>
      </c>
      <c r="V150" s="3">
        <f t="shared" ca="1" si="49"/>
        <v>44</v>
      </c>
      <c r="W150" s="9" t="str">
        <f t="shared" ca="1" si="50"/>
        <v>No</v>
      </c>
      <c r="X150" s="9">
        <f t="shared" ca="1" si="51"/>
        <v>0</v>
      </c>
    </row>
    <row r="151" spans="1:24" x14ac:dyDescent="0.2">
      <c r="A151" s="6" t="s">
        <v>930</v>
      </c>
      <c r="B151" s="9">
        <f t="shared" ca="1" si="44"/>
        <v>0</v>
      </c>
      <c r="C151" s="2" t="str">
        <f>+VLOOKUP(A151,'Membership data'!$E:$F,2,FALSE)</f>
        <v>M</v>
      </c>
      <c r="D151" s="2" t="str">
        <f>+VLOOKUP(A151,'Membership data'!$E:$I,5,FALSE)</f>
        <v>SEN</v>
      </c>
      <c r="E151" s="2" t="str">
        <f t="shared" si="45"/>
        <v>MSEN</v>
      </c>
      <c r="F151" s="9"/>
      <c r="G151" s="1">
        <f t="shared" ca="1" si="52"/>
        <v>0</v>
      </c>
      <c r="H151" s="1">
        <f t="shared" ca="1" si="52"/>
        <v>0</v>
      </c>
      <c r="I151" s="1">
        <f t="shared" ca="1" si="52"/>
        <v>0</v>
      </c>
      <c r="J151" s="3" t="str">
        <f t="shared" ca="1" si="46"/>
        <v>Not eligible</v>
      </c>
      <c r="K151" s="1">
        <f t="shared" ca="1" si="53"/>
        <v>0</v>
      </c>
      <c r="L151" s="1">
        <f t="shared" ca="1" si="53"/>
        <v>0</v>
      </c>
      <c r="M151" s="1">
        <f t="shared" ca="1" si="53"/>
        <v>0</v>
      </c>
      <c r="N151" s="3">
        <f t="shared" ca="1" si="47"/>
        <v>0</v>
      </c>
      <c r="O151" s="1">
        <f t="shared" ca="1" si="54"/>
        <v>0</v>
      </c>
      <c r="P151" s="1">
        <f t="shared" ca="1" si="54"/>
        <v>0</v>
      </c>
      <c r="Q151" s="1">
        <f t="shared" ca="1" si="54"/>
        <v>0</v>
      </c>
      <c r="R151" s="3" t="str">
        <f t="shared" ca="1" si="48"/>
        <v>Not eligible</v>
      </c>
      <c r="S151" s="1">
        <f t="shared" ca="1" si="55"/>
        <v>43</v>
      </c>
      <c r="T151" s="1">
        <f t="shared" ca="1" si="55"/>
        <v>70</v>
      </c>
      <c r="U151" s="1">
        <f t="shared" ca="1" si="55"/>
        <v>0</v>
      </c>
      <c r="V151" s="3">
        <f t="shared" ca="1" si="49"/>
        <v>70</v>
      </c>
      <c r="W151" s="9" t="str">
        <f t="shared" ca="1" si="50"/>
        <v>No</v>
      </c>
      <c r="X151" s="9">
        <f t="shared" ca="1" si="51"/>
        <v>0</v>
      </c>
    </row>
    <row r="152" spans="1:24" x14ac:dyDescent="0.2">
      <c r="A152" s="6" t="s">
        <v>983</v>
      </c>
      <c r="B152" s="9">
        <f t="shared" ca="1" si="44"/>
        <v>0</v>
      </c>
      <c r="C152" s="2" t="str">
        <f>+VLOOKUP(A152,'Membership data'!$E:$F,2,FALSE)</f>
        <v>M</v>
      </c>
      <c r="D152" s="2" t="str">
        <f>+VLOOKUP(A152,'Membership data'!$E:$I,5,FALSE)</f>
        <v>SEN</v>
      </c>
      <c r="E152" s="2" t="str">
        <f t="shared" si="45"/>
        <v>MSEN</v>
      </c>
      <c r="F152" s="9"/>
      <c r="G152" s="1">
        <f t="shared" ca="1" si="52"/>
        <v>0</v>
      </c>
      <c r="H152" s="1">
        <f t="shared" ca="1" si="52"/>
        <v>0</v>
      </c>
      <c r="I152" s="1">
        <f t="shared" ca="1" si="52"/>
        <v>0</v>
      </c>
      <c r="J152" s="3" t="str">
        <f t="shared" ca="1" si="46"/>
        <v>Not eligible</v>
      </c>
      <c r="K152" s="1">
        <f t="shared" ca="1" si="53"/>
        <v>0</v>
      </c>
      <c r="L152" s="1">
        <f t="shared" ca="1" si="53"/>
        <v>0</v>
      </c>
      <c r="M152" s="1">
        <f t="shared" ca="1" si="53"/>
        <v>0</v>
      </c>
      <c r="N152" s="3">
        <f t="shared" ca="1" si="47"/>
        <v>0</v>
      </c>
      <c r="O152" s="1">
        <f t="shared" ca="1" si="54"/>
        <v>0</v>
      </c>
      <c r="P152" s="1">
        <f t="shared" ca="1" si="54"/>
        <v>0</v>
      </c>
      <c r="Q152" s="1">
        <f t="shared" ca="1" si="54"/>
        <v>0</v>
      </c>
      <c r="R152" s="3" t="str">
        <f t="shared" ca="1" si="48"/>
        <v>Not eligible</v>
      </c>
      <c r="S152" s="1">
        <f t="shared" ca="1" si="55"/>
        <v>42</v>
      </c>
      <c r="T152" s="1">
        <f t="shared" ca="1" si="55"/>
        <v>0</v>
      </c>
      <c r="U152" s="1">
        <f t="shared" ca="1" si="55"/>
        <v>0</v>
      </c>
      <c r="V152" s="3">
        <f t="shared" ca="1" si="49"/>
        <v>42</v>
      </c>
      <c r="W152" s="9" t="str">
        <f t="shared" ca="1" si="50"/>
        <v>No</v>
      </c>
      <c r="X152" s="9">
        <f t="shared" ca="1" si="51"/>
        <v>0</v>
      </c>
    </row>
    <row r="153" spans="1:24" x14ac:dyDescent="0.2">
      <c r="A153" s="6" t="s">
        <v>57</v>
      </c>
      <c r="B153" s="9">
        <f t="shared" ca="1" si="44"/>
        <v>0</v>
      </c>
      <c r="C153" s="2" t="str">
        <f>+VLOOKUP(A153,'Membership data'!$E:$F,2,FALSE)</f>
        <v>M</v>
      </c>
      <c r="D153" s="2" t="str">
        <f>+VLOOKUP(A153,'Membership data'!$E:$I,5,FALSE)</f>
        <v>V40</v>
      </c>
      <c r="E153" s="2" t="str">
        <f t="shared" si="45"/>
        <v>MV40</v>
      </c>
      <c r="F153" s="9"/>
      <c r="G153" s="1">
        <f t="shared" ca="1" si="52"/>
        <v>0</v>
      </c>
      <c r="H153" s="1">
        <f t="shared" ca="1" si="52"/>
        <v>0</v>
      </c>
      <c r="I153" s="1">
        <f t="shared" ca="1" si="52"/>
        <v>0</v>
      </c>
      <c r="J153" s="3" t="str">
        <f t="shared" ca="1" si="46"/>
        <v>Not eligible</v>
      </c>
      <c r="K153" s="1">
        <f t="shared" ca="1" si="53"/>
        <v>0</v>
      </c>
      <c r="L153" s="1">
        <f t="shared" ca="1" si="53"/>
        <v>74</v>
      </c>
      <c r="M153" s="1">
        <f t="shared" ca="1" si="53"/>
        <v>0</v>
      </c>
      <c r="N153" s="3">
        <f t="shared" ca="1" si="47"/>
        <v>74</v>
      </c>
      <c r="O153" s="1">
        <f t="shared" ca="1" si="54"/>
        <v>0</v>
      </c>
      <c r="P153" s="1">
        <f t="shared" ca="1" si="54"/>
        <v>0</v>
      </c>
      <c r="Q153" s="1">
        <f t="shared" ca="1" si="54"/>
        <v>0</v>
      </c>
      <c r="R153" s="3" t="str">
        <f t="shared" ca="1" si="48"/>
        <v>Not eligible</v>
      </c>
      <c r="S153" s="1">
        <f t="shared" ca="1" si="55"/>
        <v>40</v>
      </c>
      <c r="T153" s="1">
        <f t="shared" ca="1" si="55"/>
        <v>71</v>
      </c>
      <c r="U153" s="1">
        <f t="shared" ca="1" si="55"/>
        <v>58</v>
      </c>
      <c r="V153" s="3">
        <f t="shared" ca="1" si="49"/>
        <v>71</v>
      </c>
      <c r="W153" s="9" t="str">
        <f t="shared" ca="1" si="50"/>
        <v>No</v>
      </c>
      <c r="X153" s="9">
        <f t="shared" ca="1" si="51"/>
        <v>0</v>
      </c>
    </row>
    <row r="154" spans="1:24" x14ac:dyDescent="0.2">
      <c r="A154" s="6" t="s">
        <v>1136</v>
      </c>
      <c r="B154" s="9">
        <f t="shared" ca="1" si="44"/>
        <v>0</v>
      </c>
      <c r="C154" s="2" t="str">
        <f>+VLOOKUP(A154,'Membership data'!$E:$F,2,FALSE)</f>
        <v>M</v>
      </c>
      <c r="D154" s="2" t="str">
        <f>+VLOOKUP(A154,'Membership data'!$E:$I,5,FALSE)</f>
        <v>V40</v>
      </c>
      <c r="E154" s="2" t="str">
        <f t="shared" si="45"/>
        <v>MV40</v>
      </c>
      <c r="F154" s="9"/>
      <c r="G154" s="1">
        <f t="shared" ca="1" si="52"/>
        <v>0</v>
      </c>
      <c r="H154" s="1">
        <f t="shared" ca="1" si="52"/>
        <v>0</v>
      </c>
      <c r="I154" s="1">
        <f t="shared" ca="1" si="52"/>
        <v>0</v>
      </c>
      <c r="J154" s="3" t="str">
        <f t="shared" ca="1" si="46"/>
        <v>Not eligible</v>
      </c>
      <c r="K154" s="1">
        <f t="shared" ca="1" si="53"/>
        <v>0</v>
      </c>
      <c r="L154" s="1">
        <f t="shared" ca="1" si="53"/>
        <v>0</v>
      </c>
      <c r="M154" s="1">
        <f t="shared" ca="1" si="53"/>
        <v>0</v>
      </c>
      <c r="N154" s="3">
        <f t="shared" ca="1" si="47"/>
        <v>0</v>
      </c>
      <c r="O154" s="1">
        <f t="shared" ca="1" si="54"/>
        <v>0</v>
      </c>
      <c r="P154" s="1">
        <f t="shared" ca="1" si="54"/>
        <v>0</v>
      </c>
      <c r="Q154" s="1">
        <f t="shared" ca="1" si="54"/>
        <v>0</v>
      </c>
      <c r="R154" s="3" t="str">
        <f t="shared" ca="1" si="48"/>
        <v>Not eligible</v>
      </c>
      <c r="S154" s="1">
        <f t="shared" ca="1" si="55"/>
        <v>39</v>
      </c>
      <c r="T154" s="1">
        <f t="shared" ca="1" si="55"/>
        <v>0</v>
      </c>
      <c r="U154" s="1">
        <f t="shared" ca="1" si="55"/>
        <v>67</v>
      </c>
      <c r="V154" s="3">
        <f t="shared" ca="1" si="49"/>
        <v>67</v>
      </c>
      <c r="W154" s="9" t="str">
        <f t="shared" ca="1" si="50"/>
        <v>No</v>
      </c>
      <c r="X154" s="9">
        <f t="shared" ca="1" si="51"/>
        <v>0</v>
      </c>
    </row>
    <row r="155" spans="1:24" x14ac:dyDescent="0.2">
      <c r="A155" s="6" t="s">
        <v>859</v>
      </c>
      <c r="B155" s="9">
        <f t="shared" ca="1" si="44"/>
        <v>0</v>
      </c>
      <c r="C155" s="2" t="str">
        <f>+VLOOKUP(A155,'Membership data'!$E:$F,2,FALSE)</f>
        <v>M</v>
      </c>
      <c r="D155" s="2" t="str">
        <f>+VLOOKUP(A155,'Membership data'!$E:$I,5,FALSE)</f>
        <v>V50</v>
      </c>
      <c r="E155" s="2" t="str">
        <f t="shared" si="45"/>
        <v>MV50</v>
      </c>
      <c r="F155" s="9"/>
      <c r="G155" s="1">
        <f t="shared" ca="1" si="52"/>
        <v>0</v>
      </c>
      <c r="H155" s="1">
        <f t="shared" ca="1" si="52"/>
        <v>0</v>
      </c>
      <c r="I155" s="1">
        <f t="shared" ca="1" si="52"/>
        <v>0</v>
      </c>
      <c r="J155" s="3" t="str">
        <f t="shared" ca="1" si="46"/>
        <v>Not eligible</v>
      </c>
      <c r="K155" s="1">
        <f t="shared" ca="1" si="53"/>
        <v>0</v>
      </c>
      <c r="L155" s="1">
        <f t="shared" ca="1" si="53"/>
        <v>0</v>
      </c>
      <c r="M155" s="1">
        <f t="shared" ca="1" si="53"/>
        <v>0</v>
      </c>
      <c r="N155" s="3">
        <f t="shared" ca="1" si="47"/>
        <v>0</v>
      </c>
      <c r="O155" s="1">
        <f t="shared" ca="1" si="54"/>
        <v>0</v>
      </c>
      <c r="P155" s="1">
        <f t="shared" ca="1" si="54"/>
        <v>0</v>
      </c>
      <c r="Q155" s="1">
        <f t="shared" ca="1" si="54"/>
        <v>0</v>
      </c>
      <c r="R155" s="3" t="str">
        <f t="shared" ca="1" si="48"/>
        <v>Not eligible</v>
      </c>
      <c r="S155" s="1">
        <f t="shared" ca="1" si="55"/>
        <v>38</v>
      </c>
      <c r="T155" s="1">
        <f t="shared" ca="1" si="55"/>
        <v>68</v>
      </c>
      <c r="U155" s="1">
        <f t="shared" ca="1" si="55"/>
        <v>0</v>
      </c>
      <c r="V155" s="3">
        <f t="shared" ca="1" si="49"/>
        <v>68</v>
      </c>
      <c r="W155" s="9" t="str">
        <f t="shared" ca="1" si="50"/>
        <v>No</v>
      </c>
      <c r="X155" s="9">
        <f t="shared" ca="1" si="51"/>
        <v>0</v>
      </c>
    </row>
    <row r="156" spans="1:24" x14ac:dyDescent="0.2">
      <c r="A156" s="6" t="s">
        <v>934</v>
      </c>
      <c r="B156" s="9">
        <f t="shared" ca="1" si="44"/>
        <v>0</v>
      </c>
      <c r="C156" s="2" t="str">
        <f>+VLOOKUP(A156,'Membership data'!$E:$F,2,FALSE)</f>
        <v>M</v>
      </c>
      <c r="D156" s="2" t="str">
        <f>+VLOOKUP(A156,'Membership data'!$E:$I,5,FALSE)</f>
        <v>V50</v>
      </c>
      <c r="E156" s="2" t="str">
        <f t="shared" si="45"/>
        <v>MV50</v>
      </c>
      <c r="F156" s="9"/>
      <c r="G156" s="1">
        <f t="shared" ca="1" si="52"/>
        <v>0</v>
      </c>
      <c r="H156" s="1">
        <f t="shared" ca="1" si="52"/>
        <v>0</v>
      </c>
      <c r="I156" s="1">
        <f t="shared" ca="1" si="52"/>
        <v>0</v>
      </c>
      <c r="J156" s="3" t="str">
        <f t="shared" ca="1" si="46"/>
        <v>Not eligible</v>
      </c>
      <c r="K156" s="1">
        <f t="shared" ca="1" si="53"/>
        <v>0</v>
      </c>
      <c r="L156" s="1">
        <f t="shared" ca="1" si="53"/>
        <v>0</v>
      </c>
      <c r="M156" s="1">
        <f t="shared" ca="1" si="53"/>
        <v>0</v>
      </c>
      <c r="N156" s="3">
        <f t="shared" ca="1" si="47"/>
        <v>0</v>
      </c>
      <c r="O156" s="1">
        <f t="shared" ca="1" si="54"/>
        <v>0</v>
      </c>
      <c r="P156" s="1">
        <f t="shared" ca="1" si="54"/>
        <v>0</v>
      </c>
      <c r="Q156" s="1">
        <f t="shared" ca="1" si="54"/>
        <v>0</v>
      </c>
      <c r="R156" s="3" t="str">
        <f t="shared" ca="1" si="48"/>
        <v>Not eligible</v>
      </c>
      <c r="S156" s="1">
        <f t="shared" ca="1" si="55"/>
        <v>36</v>
      </c>
      <c r="T156" s="1">
        <f t="shared" ca="1" si="55"/>
        <v>66</v>
      </c>
      <c r="U156" s="1">
        <f t="shared" ca="1" si="55"/>
        <v>0</v>
      </c>
      <c r="V156" s="3">
        <f t="shared" ca="1" si="49"/>
        <v>66</v>
      </c>
      <c r="W156" s="9" t="str">
        <f t="shared" ca="1" si="50"/>
        <v>No</v>
      </c>
      <c r="X156" s="9">
        <f t="shared" ca="1" si="51"/>
        <v>0</v>
      </c>
    </row>
    <row r="157" spans="1:24" x14ac:dyDescent="0.2">
      <c r="A157" s="6" t="s">
        <v>1137</v>
      </c>
      <c r="B157" s="9">
        <f t="shared" ca="1" si="44"/>
        <v>0</v>
      </c>
      <c r="C157" s="2" t="str">
        <f>+VLOOKUP(A157,'Membership data'!$E:$F,2,FALSE)</f>
        <v>M</v>
      </c>
      <c r="D157" s="2" t="str">
        <f>+VLOOKUP(A157,'Membership data'!$E:$I,5,FALSE)</f>
        <v>V60+</v>
      </c>
      <c r="E157" s="2" t="str">
        <f t="shared" si="45"/>
        <v>MV60+</v>
      </c>
      <c r="F157" s="9"/>
      <c r="G157" s="1">
        <f t="shared" ca="1" si="52"/>
        <v>0</v>
      </c>
      <c r="H157" s="1">
        <f t="shared" ca="1" si="52"/>
        <v>0</v>
      </c>
      <c r="I157" s="1">
        <f t="shared" ca="1" si="52"/>
        <v>0</v>
      </c>
      <c r="J157" s="3" t="str">
        <f t="shared" ca="1" si="46"/>
        <v>Not eligible</v>
      </c>
      <c r="K157" s="1">
        <f t="shared" ca="1" si="53"/>
        <v>0</v>
      </c>
      <c r="L157" s="1">
        <f t="shared" ca="1" si="53"/>
        <v>0</v>
      </c>
      <c r="M157" s="1">
        <f t="shared" ca="1" si="53"/>
        <v>0</v>
      </c>
      <c r="N157" s="3">
        <f t="shared" ca="1" si="47"/>
        <v>0</v>
      </c>
      <c r="O157" s="1">
        <f t="shared" ca="1" si="54"/>
        <v>0</v>
      </c>
      <c r="P157" s="1">
        <f t="shared" ca="1" si="54"/>
        <v>0</v>
      </c>
      <c r="Q157" s="1">
        <f t="shared" ca="1" si="54"/>
        <v>0</v>
      </c>
      <c r="R157" s="3" t="str">
        <f t="shared" ca="1" si="48"/>
        <v>Not eligible</v>
      </c>
      <c r="S157" s="1">
        <f t="shared" ca="1" si="55"/>
        <v>34</v>
      </c>
      <c r="T157" s="1">
        <f t="shared" ca="1" si="55"/>
        <v>0</v>
      </c>
      <c r="U157" s="1">
        <f t="shared" ca="1" si="55"/>
        <v>0</v>
      </c>
      <c r="V157" s="3">
        <f t="shared" ca="1" si="49"/>
        <v>34</v>
      </c>
      <c r="W157" s="9" t="str">
        <f t="shared" ca="1" si="50"/>
        <v>No</v>
      </c>
      <c r="X157" s="9">
        <f t="shared" ca="1" si="51"/>
        <v>0</v>
      </c>
    </row>
    <row r="158" spans="1:24" x14ac:dyDescent="0.2">
      <c r="A158" s="6" t="s">
        <v>1049</v>
      </c>
      <c r="B158" s="9">
        <f t="shared" ca="1" si="44"/>
        <v>0</v>
      </c>
      <c r="C158" s="2" t="str">
        <f>+VLOOKUP(A158,'Membership data'!$E:$F,2,FALSE)</f>
        <v>M</v>
      </c>
      <c r="D158" s="2" t="str">
        <f>+VLOOKUP(A158,'Membership data'!$E:$I,5,FALSE)</f>
        <v>V40</v>
      </c>
      <c r="E158" s="2" t="str">
        <f t="shared" si="45"/>
        <v>MV40</v>
      </c>
      <c r="F158" s="9"/>
      <c r="G158" s="1">
        <f t="shared" ca="1" si="52"/>
        <v>0</v>
      </c>
      <c r="H158" s="1">
        <f t="shared" ca="1" si="52"/>
        <v>0</v>
      </c>
      <c r="I158" s="1">
        <f t="shared" ca="1" si="52"/>
        <v>0</v>
      </c>
      <c r="J158" s="3" t="str">
        <f t="shared" ca="1" si="46"/>
        <v>Not eligible</v>
      </c>
      <c r="K158" s="1">
        <f t="shared" ca="1" si="53"/>
        <v>0</v>
      </c>
      <c r="L158" s="1">
        <f t="shared" ca="1" si="53"/>
        <v>0</v>
      </c>
      <c r="M158" s="1">
        <f t="shared" ca="1" si="53"/>
        <v>0</v>
      </c>
      <c r="N158" s="3">
        <f t="shared" ca="1" si="47"/>
        <v>0</v>
      </c>
      <c r="O158" s="1">
        <f t="shared" ca="1" si="54"/>
        <v>0</v>
      </c>
      <c r="P158" s="1">
        <f t="shared" ca="1" si="54"/>
        <v>0</v>
      </c>
      <c r="Q158" s="1">
        <f t="shared" ca="1" si="54"/>
        <v>0</v>
      </c>
      <c r="R158" s="3" t="str">
        <f t="shared" ca="1" si="48"/>
        <v>Not eligible</v>
      </c>
      <c r="S158" s="1">
        <f t="shared" ca="1" si="55"/>
        <v>31</v>
      </c>
      <c r="T158" s="1">
        <f t="shared" ca="1" si="55"/>
        <v>0</v>
      </c>
      <c r="U158" s="1">
        <f t="shared" ca="1" si="55"/>
        <v>0</v>
      </c>
      <c r="V158" s="3">
        <f t="shared" ca="1" si="49"/>
        <v>31</v>
      </c>
      <c r="W158" s="9" t="str">
        <f t="shared" ca="1" si="50"/>
        <v>No</v>
      </c>
      <c r="X158" s="9">
        <f t="shared" ca="1" si="51"/>
        <v>0</v>
      </c>
    </row>
    <row r="159" spans="1:24" x14ac:dyDescent="0.2">
      <c r="A159" s="6" t="s">
        <v>862</v>
      </c>
      <c r="B159" s="9">
        <f t="shared" ca="1" si="44"/>
        <v>0</v>
      </c>
      <c r="C159" s="2" t="str">
        <f>+VLOOKUP(A159,'Membership data'!$E:$F,2,FALSE)</f>
        <v>M</v>
      </c>
      <c r="D159" s="2" t="str">
        <f>+VLOOKUP(A159,'Membership data'!$E:$I,5,FALSE)</f>
        <v>V50</v>
      </c>
      <c r="E159" s="2" t="str">
        <f t="shared" si="45"/>
        <v>MV50</v>
      </c>
      <c r="F159" s="9"/>
      <c r="G159" s="1">
        <f t="shared" ca="1" si="52"/>
        <v>0</v>
      </c>
      <c r="H159" s="1">
        <f t="shared" ca="1" si="52"/>
        <v>0</v>
      </c>
      <c r="I159" s="1">
        <f t="shared" ca="1" si="52"/>
        <v>0</v>
      </c>
      <c r="J159" s="3" t="str">
        <f t="shared" ca="1" si="46"/>
        <v>Not eligible</v>
      </c>
      <c r="K159" s="1">
        <f t="shared" ca="1" si="53"/>
        <v>0</v>
      </c>
      <c r="L159" s="1">
        <f t="shared" ca="1" si="53"/>
        <v>0</v>
      </c>
      <c r="M159" s="1">
        <f t="shared" ca="1" si="53"/>
        <v>0</v>
      </c>
      <c r="N159" s="3">
        <f t="shared" ca="1" si="47"/>
        <v>0</v>
      </c>
      <c r="O159" s="1">
        <f t="shared" ca="1" si="54"/>
        <v>0</v>
      </c>
      <c r="P159" s="1">
        <f t="shared" ca="1" si="54"/>
        <v>0</v>
      </c>
      <c r="Q159" s="1">
        <f t="shared" ca="1" si="54"/>
        <v>0</v>
      </c>
      <c r="R159" s="3" t="str">
        <f t="shared" ca="1" si="48"/>
        <v>Not eligible</v>
      </c>
      <c r="S159" s="1">
        <f t="shared" ca="1" si="55"/>
        <v>30</v>
      </c>
      <c r="T159" s="1">
        <f t="shared" ca="1" si="55"/>
        <v>0</v>
      </c>
      <c r="U159" s="1">
        <f t="shared" ca="1" si="55"/>
        <v>0</v>
      </c>
      <c r="V159" s="3">
        <f t="shared" ca="1" si="49"/>
        <v>30</v>
      </c>
      <c r="W159" s="9" t="str">
        <f t="shared" ca="1" si="50"/>
        <v>No</v>
      </c>
      <c r="X159" s="9">
        <f t="shared" ca="1" si="51"/>
        <v>0</v>
      </c>
    </row>
    <row r="160" spans="1:24" x14ac:dyDescent="0.2">
      <c r="A160" s="6" t="s">
        <v>668</v>
      </c>
      <c r="B160" s="9">
        <f t="shared" ca="1" si="44"/>
        <v>0</v>
      </c>
      <c r="C160" s="2" t="str">
        <f>+VLOOKUP(A160,'Membership data'!$E:$F,2,FALSE)</f>
        <v>M</v>
      </c>
      <c r="D160" s="2" t="str">
        <f>+VLOOKUP(A160,'Membership data'!$E:$I,5,FALSE)</f>
        <v>V50</v>
      </c>
      <c r="E160" s="2" t="str">
        <f t="shared" si="45"/>
        <v>MV50</v>
      </c>
      <c r="F160" s="9"/>
      <c r="G160" s="1">
        <f t="shared" ca="1" si="52"/>
        <v>0</v>
      </c>
      <c r="H160" s="1">
        <f t="shared" ca="1" si="52"/>
        <v>0</v>
      </c>
      <c r="I160" s="1">
        <f t="shared" ca="1" si="52"/>
        <v>0</v>
      </c>
      <c r="J160" s="3" t="str">
        <f t="shared" ca="1" si="46"/>
        <v>Not eligible</v>
      </c>
      <c r="K160" s="1">
        <f t="shared" ca="1" si="53"/>
        <v>0</v>
      </c>
      <c r="L160" s="1">
        <f t="shared" ca="1" si="53"/>
        <v>0</v>
      </c>
      <c r="M160" s="1">
        <f t="shared" ca="1" si="53"/>
        <v>0</v>
      </c>
      <c r="N160" s="3">
        <f t="shared" ca="1" si="47"/>
        <v>0</v>
      </c>
      <c r="O160" s="1">
        <f t="shared" ca="1" si="54"/>
        <v>0</v>
      </c>
      <c r="P160" s="1">
        <f t="shared" ca="1" si="54"/>
        <v>0</v>
      </c>
      <c r="Q160" s="1">
        <f t="shared" ca="1" si="54"/>
        <v>0</v>
      </c>
      <c r="R160" s="3" t="str">
        <f t="shared" ca="1" si="48"/>
        <v>Not eligible</v>
      </c>
      <c r="S160" s="1">
        <f t="shared" ca="1" si="55"/>
        <v>29</v>
      </c>
      <c r="T160" s="1">
        <f t="shared" ca="1" si="55"/>
        <v>0</v>
      </c>
      <c r="U160" s="1">
        <f t="shared" ca="1" si="55"/>
        <v>0</v>
      </c>
      <c r="V160" s="3">
        <f t="shared" ca="1" si="49"/>
        <v>29</v>
      </c>
      <c r="W160" s="9" t="str">
        <f t="shared" ca="1" si="50"/>
        <v>No</v>
      </c>
      <c r="X160" s="9">
        <f t="shared" ca="1" si="51"/>
        <v>0</v>
      </c>
    </row>
    <row r="161" spans="1:24" x14ac:dyDescent="0.2">
      <c r="A161" s="6" t="s">
        <v>1138</v>
      </c>
      <c r="B161" s="9">
        <f t="shared" ca="1" si="44"/>
        <v>0</v>
      </c>
      <c r="C161" s="2" t="str">
        <f>+VLOOKUP(A161,'Membership data'!$E:$F,2,FALSE)</f>
        <v>F</v>
      </c>
      <c r="D161" s="2" t="str">
        <f>+VLOOKUP(A161,'Membership data'!$E:$I,5,FALSE)</f>
        <v>SEN</v>
      </c>
      <c r="E161" s="2" t="str">
        <f t="shared" si="45"/>
        <v>FSEN</v>
      </c>
      <c r="F161" s="9"/>
      <c r="G161" s="1">
        <f t="shared" ca="1" si="52"/>
        <v>0</v>
      </c>
      <c r="H161" s="1">
        <f t="shared" ca="1" si="52"/>
        <v>0</v>
      </c>
      <c r="I161" s="1">
        <f t="shared" ca="1" si="52"/>
        <v>0</v>
      </c>
      <c r="J161" s="3" t="str">
        <f t="shared" ca="1" si="46"/>
        <v>Not eligible</v>
      </c>
      <c r="K161" s="1">
        <f t="shared" ca="1" si="53"/>
        <v>0</v>
      </c>
      <c r="L161" s="1">
        <f t="shared" ca="1" si="53"/>
        <v>0</v>
      </c>
      <c r="M161" s="1">
        <f t="shared" ca="1" si="53"/>
        <v>0</v>
      </c>
      <c r="N161" s="3">
        <f t="shared" ca="1" si="47"/>
        <v>0</v>
      </c>
      <c r="O161" s="1">
        <f t="shared" ca="1" si="54"/>
        <v>0</v>
      </c>
      <c r="P161" s="1">
        <f t="shared" ca="1" si="54"/>
        <v>99</v>
      </c>
      <c r="Q161" s="1">
        <f t="shared" ca="1" si="54"/>
        <v>0</v>
      </c>
      <c r="R161" s="3">
        <f t="shared" ca="1" si="48"/>
        <v>99</v>
      </c>
      <c r="S161" s="1">
        <f t="shared" ca="1" si="55"/>
        <v>100</v>
      </c>
      <c r="T161" s="1">
        <f t="shared" ca="1" si="55"/>
        <v>0</v>
      </c>
      <c r="U161" s="1">
        <f t="shared" ca="1" si="55"/>
        <v>0</v>
      </c>
      <c r="V161" s="3">
        <f t="shared" ca="1" si="49"/>
        <v>100</v>
      </c>
      <c r="W161" s="9" t="str">
        <f t="shared" ca="1" si="50"/>
        <v>No</v>
      </c>
      <c r="X161" s="9">
        <f t="shared" ca="1" si="51"/>
        <v>0</v>
      </c>
    </row>
    <row r="162" spans="1:24" x14ac:dyDescent="0.2">
      <c r="A162" s="6" t="s">
        <v>1140</v>
      </c>
      <c r="B162" s="9">
        <f t="shared" ca="1" si="44"/>
        <v>0</v>
      </c>
      <c r="C162" s="2" t="str">
        <f>+VLOOKUP(A162,'Membership data'!$E:$F,2,FALSE)</f>
        <v>F</v>
      </c>
      <c r="D162" s="2" t="str">
        <f>+VLOOKUP(A162,'Membership data'!$E:$I,5,FALSE)</f>
        <v>SEN</v>
      </c>
      <c r="E162" s="2" t="str">
        <f t="shared" si="45"/>
        <v>FSEN</v>
      </c>
      <c r="F162" s="9"/>
      <c r="G162" s="1">
        <f t="shared" ca="1" si="52"/>
        <v>0</v>
      </c>
      <c r="H162" s="1">
        <f t="shared" ca="1" si="52"/>
        <v>0</v>
      </c>
      <c r="I162" s="1">
        <f t="shared" ca="1" si="52"/>
        <v>0</v>
      </c>
      <c r="J162" s="3" t="str">
        <f t="shared" ca="1" si="46"/>
        <v>Not eligible</v>
      </c>
      <c r="K162" s="1">
        <f t="shared" ca="1" si="53"/>
        <v>0</v>
      </c>
      <c r="L162" s="1">
        <f t="shared" ca="1" si="53"/>
        <v>0</v>
      </c>
      <c r="M162" s="1">
        <f t="shared" ca="1" si="53"/>
        <v>0</v>
      </c>
      <c r="N162" s="3">
        <f t="shared" ca="1" si="47"/>
        <v>0</v>
      </c>
      <c r="O162" s="1">
        <f t="shared" ca="1" si="54"/>
        <v>0</v>
      </c>
      <c r="P162" s="1">
        <f t="shared" ca="1" si="54"/>
        <v>0</v>
      </c>
      <c r="Q162" s="1">
        <f t="shared" ca="1" si="54"/>
        <v>0</v>
      </c>
      <c r="R162" s="3" t="str">
        <f t="shared" ca="1" si="48"/>
        <v>Not eligible</v>
      </c>
      <c r="S162" s="1">
        <f t="shared" ca="1" si="55"/>
        <v>99</v>
      </c>
      <c r="T162" s="1">
        <f t="shared" ca="1" si="55"/>
        <v>0</v>
      </c>
      <c r="U162" s="1">
        <f t="shared" ca="1" si="55"/>
        <v>0</v>
      </c>
      <c r="V162" s="3">
        <f t="shared" ca="1" si="49"/>
        <v>99</v>
      </c>
      <c r="W162" s="9" t="str">
        <f t="shared" ca="1" si="50"/>
        <v>No</v>
      </c>
      <c r="X162" s="9">
        <f t="shared" ca="1" si="51"/>
        <v>0</v>
      </c>
    </row>
    <row r="163" spans="1:24" x14ac:dyDescent="0.2">
      <c r="A163" s="6" t="s">
        <v>923</v>
      </c>
      <c r="B163" s="9">
        <f t="shared" ca="1" si="44"/>
        <v>0</v>
      </c>
      <c r="C163" s="2" t="str">
        <f>+VLOOKUP(A163,'Membership data'!$E:$F,2,FALSE)</f>
        <v>F</v>
      </c>
      <c r="D163" s="2" t="str">
        <f>+VLOOKUP(A163,'Membership data'!$E:$I,5,FALSE)</f>
        <v>SEN</v>
      </c>
      <c r="E163" s="2" t="str">
        <f t="shared" si="45"/>
        <v>FSEN</v>
      </c>
      <c r="F163" s="9"/>
      <c r="G163" s="1">
        <f t="shared" ca="1" si="52"/>
        <v>0</v>
      </c>
      <c r="H163" s="1">
        <f t="shared" ca="1" si="52"/>
        <v>0</v>
      </c>
      <c r="I163" s="1">
        <f t="shared" ca="1" si="52"/>
        <v>0</v>
      </c>
      <c r="J163" s="3" t="str">
        <f t="shared" ca="1" si="46"/>
        <v>Not eligible</v>
      </c>
      <c r="K163" s="1">
        <f t="shared" ca="1" si="53"/>
        <v>0</v>
      </c>
      <c r="L163" s="1">
        <f t="shared" ca="1" si="53"/>
        <v>0</v>
      </c>
      <c r="M163" s="1">
        <f t="shared" ca="1" si="53"/>
        <v>0</v>
      </c>
      <c r="N163" s="3">
        <f t="shared" ca="1" si="47"/>
        <v>0</v>
      </c>
      <c r="O163" s="1">
        <f t="shared" ca="1" si="54"/>
        <v>0</v>
      </c>
      <c r="P163" s="1">
        <f t="shared" ca="1" si="54"/>
        <v>0</v>
      </c>
      <c r="Q163" s="1">
        <f t="shared" ca="1" si="54"/>
        <v>0</v>
      </c>
      <c r="R163" s="3" t="str">
        <f t="shared" ca="1" si="48"/>
        <v>Not eligible</v>
      </c>
      <c r="S163" s="1">
        <f t="shared" ca="1" si="55"/>
        <v>96</v>
      </c>
      <c r="T163" s="1">
        <f t="shared" ca="1" si="55"/>
        <v>0</v>
      </c>
      <c r="U163" s="1">
        <f t="shared" ca="1" si="55"/>
        <v>0</v>
      </c>
      <c r="V163" s="3">
        <f t="shared" ca="1" si="49"/>
        <v>96</v>
      </c>
      <c r="W163" s="9" t="str">
        <f t="shared" ca="1" si="50"/>
        <v>No</v>
      </c>
      <c r="X163" s="9">
        <f t="shared" ca="1" si="51"/>
        <v>0</v>
      </c>
    </row>
    <row r="164" spans="1:24" x14ac:dyDescent="0.2">
      <c r="A164" s="6" t="s">
        <v>924</v>
      </c>
      <c r="B164" s="9">
        <f t="shared" ca="1" si="44"/>
        <v>0</v>
      </c>
      <c r="C164" s="2" t="str">
        <f>+VLOOKUP(A164,'Membership data'!$E:$F,2,FALSE)</f>
        <v>F</v>
      </c>
      <c r="D164" s="2" t="str">
        <f>+VLOOKUP(A164,'Membership data'!$E:$I,5,FALSE)</f>
        <v>V40</v>
      </c>
      <c r="E164" s="2" t="str">
        <f t="shared" si="45"/>
        <v>FV40</v>
      </c>
      <c r="F164" s="9"/>
      <c r="G164" s="1">
        <f t="shared" ca="1" si="52"/>
        <v>97</v>
      </c>
      <c r="H164" s="1">
        <f t="shared" ca="1" si="52"/>
        <v>0</v>
      </c>
      <c r="I164" s="1">
        <f t="shared" ca="1" si="52"/>
        <v>0</v>
      </c>
      <c r="J164" s="3">
        <f t="shared" ca="1" si="46"/>
        <v>97</v>
      </c>
      <c r="K164" s="1">
        <f t="shared" ca="1" si="53"/>
        <v>0</v>
      </c>
      <c r="L164" s="1">
        <f t="shared" ca="1" si="53"/>
        <v>0</v>
      </c>
      <c r="M164" s="1">
        <f t="shared" ca="1" si="53"/>
        <v>0</v>
      </c>
      <c r="N164" s="3">
        <f t="shared" ca="1" si="47"/>
        <v>0</v>
      </c>
      <c r="O164" s="1">
        <f t="shared" ca="1" si="54"/>
        <v>0</v>
      </c>
      <c r="P164" s="1">
        <f t="shared" ca="1" si="54"/>
        <v>0</v>
      </c>
      <c r="Q164" s="1">
        <f t="shared" ca="1" si="54"/>
        <v>0</v>
      </c>
      <c r="R164" s="3" t="str">
        <f t="shared" ca="1" si="48"/>
        <v>Not eligible</v>
      </c>
      <c r="S164" s="1">
        <f t="shared" ca="1" si="55"/>
        <v>94</v>
      </c>
      <c r="T164" s="1">
        <f t="shared" ca="1" si="55"/>
        <v>0</v>
      </c>
      <c r="U164" s="1">
        <f t="shared" ca="1" si="55"/>
        <v>0</v>
      </c>
      <c r="V164" s="3">
        <f t="shared" ca="1" si="49"/>
        <v>94</v>
      </c>
      <c r="W164" s="9" t="str">
        <f t="shared" ca="1" si="50"/>
        <v>No</v>
      </c>
      <c r="X164" s="9">
        <f t="shared" ca="1" si="51"/>
        <v>0</v>
      </c>
    </row>
    <row r="165" spans="1:24" x14ac:dyDescent="0.2">
      <c r="A165" s="6" t="s">
        <v>45</v>
      </c>
      <c r="B165" s="9">
        <f t="shared" ca="1" si="44"/>
        <v>0</v>
      </c>
      <c r="C165" s="2" t="str">
        <f>+VLOOKUP(A165,'Membership data'!$E:$F,2,FALSE)</f>
        <v>F</v>
      </c>
      <c r="D165" s="2" t="str">
        <f>+VLOOKUP(A165,'Membership data'!$E:$I,5,FALSE)</f>
        <v>SEN</v>
      </c>
      <c r="E165" s="2" t="str">
        <f t="shared" si="45"/>
        <v>FSEN</v>
      </c>
      <c r="F165" s="9"/>
      <c r="G165" s="1">
        <f t="shared" ca="1" si="52"/>
        <v>0</v>
      </c>
      <c r="H165" s="1">
        <f t="shared" ca="1" si="52"/>
        <v>0</v>
      </c>
      <c r="I165" s="1">
        <f t="shared" ca="1" si="52"/>
        <v>0</v>
      </c>
      <c r="J165" s="3" t="str">
        <f t="shared" ca="1" si="46"/>
        <v>Not eligible</v>
      </c>
      <c r="K165" s="1">
        <f t="shared" ca="1" si="53"/>
        <v>0</v>
      </c>
      <c r="L165" s="1">
        <f t="shared" ca="1" si="53"/>
        <v>0</v>
      </c>
      <c r="M165" s="1">
        <f t="shared" ca="1" si="53"/>
        <v>0</v>
      </c>
      <c r="N165" s="3">
        <f t="shared" ca="1" si="47"/>
        <v>0</v>
      </c>
      <c r="O165" s="1">
        <f t="shared" ca="1" si="54"/>
        <v>0</v>
      </c>
      <c r="P165" s="1">
        <f t="shared" ca="1" si="54"/>
        <v>0</v>
      </c>
      <c r="Q165" s="1">
        <f t="shared" ca="1" si="54"/>
        <v>0</v>
      </c>
      <c r="R165" s="3" t="str">
        <f t="shared" ca="1" si="48"/>
        <v>Not eligible</v>
      </c>
      <c r="S165" s="1">
        <f t="shared" ca="1" si="55"/>
        <v>92</v>
      </c>
      <c r="T165" s="1">
        <f t="shared" ca="1" si="55"/>
        <v>0</v>
      </c>
      <c r="U165" s="1">
        <f t="shared" ca="1" si="55"/>
        <v>0</v>
      </c>
      <c r="V165" s="3">
        <f t="shared" ca="1" si="49"/>
        <v>92</v>
      </c>
      <c r="W165" s="9" t="str">
        <f t="shared" ca="1" si="50"/>
        <v>No</v>
      </c>
      <c r="X165" s="9">
        <f t="shared" ca="1" si="51"/>
        <v>0</v>
      </c>
    </row>
    <row r="166" spans="1:24" x14ac:dyDescent="0.2">
      <c r="A166" s="6" t="s">
        <v>649</v>
      </c>
      <c r="B166" s="9">
        <f t="shared" ca="1" si="44"/>
        <v>0</v>
      </c>
      <c r="C166" s="2" t="str">
        <f>+VLOOKUP(A166,'Membership data'!$E:$F,2,FALSE)</f>
        <v>F</v>
      </c>
      <c r="D166" s="2" t="str">
        <f>+VLOOKUP(A166,'Membership data'!$E:$I,5,FALSE)</f>
        <v>V40</v>
      </c>
      <c r="E166" s="2" t="str">
        <f t="shared" si="45"/>
        <v>FV40</v>
      </c>
      <c r="F166" s="9"/>
      <c r="G166" s="1">
        <f t="shared" ref="G166:I185" ca="1" si="56">+IFERROR(VLOOKUP($A166,INDIRECT("'"&amp;G$4&amp;"'!B:K"),10,FALSE),0)</f>
        <v>96</v>
      </c>
      <c r="H166" s="1">
        <f t="shared" ca="1" si="56"/>
        <v>0</v>
      </c>
      <c r="I166" s="1">
        <f t="shared" ca="1" si="56"/>
        <v>92</v>
      </c>
      <c r="J166" s="3">
        <f t="shared" ca="1" si="46"/>
        <v>96</v>
      </c>
      <c r="K166" s="1">
        <f t="shared" ref="K166:M185" ca="1" si="57">+IFERROR(VLOOKUP($A166,INDIRECT("'"&amp;K$4&amp;"'!B:K"),10,FALSE),0)</f>
        <v>0</v>
      </c>
      <c r="L166" s="1">
        <f t="shared" ca="1" si="57"/>
        <v>0</v>
      </c>
      <c r="M166" s="1">
        <f t="shared" ca="1" si="57"/>
        <v>0</v>
      </c>
      <c r="N166" s="3">
        <f t="shared" ca="1" si="47"/>
        <v>0</v>
      </c>
      <c r="O166" s="1">
        <f t="shared" ref="O166:Q185" ca="1" si="58">+IFERROR(VLOOKUP($A166,INDIRECT("'"&amp;O$4&amp;"'!B:K"),10,FALSE),0)</f>
        <v>0</v>
      </c>
      <c r="P166" s="1">
        <f t="shared" ca="1" si="58"/>
        <v>0</v>
      </c>
      <c r="Q166" s="1">
        <f t="shared" ca="1" si="58"/>
        <v>0</v>
      </c>
      <c r="R166" s="3" t="str">
        <f t="shared" ca="1" si="48"/>
        <v>Not eligible</v>
      </c>
      <c r="S166" s="1">
        <f t="shared" ref="S166:U185" ca="1" si="59">+IFERROR(VLOOKUP($A166,INDIRECT("'"&amp;S$4&amp;"'!B:K"),10,FALSE),0)</f>
        <v>91</v>
      </c>
      <c r="T166" s="1">
        <f t="shared" ca="1" si="59"/>
        <v>0</v>
      </c>
      <c r="U166" s="1">
        <f t="shared" ca="1" si="59"/>
        <v>0</v>
      </c>
      <c r="V166" s="3">
        <f t="shared" ca="1" si="49"/>
        <v>91</v>
      </c>
      <c r="W166" s="9" t="str">
        <f t="shared" ca="1" si="50"/>
        <v>No</v>
      </c>
      <c r="X166" s="9">
        <f t="shared" ca="1" si="51"/>
        <v>0</v>
      </c>
    </row>
    <row r="167" spans="1:24" x14ac:dyDescent="0.2">
      <c r="A167" s="6" t="s">
        <v>665</v>
      </c>
      <c r="B167" s="9">
        <f t="shared" ca="1" si="44"/>
        <v>0</v>
      </c>
      <c r="C167" s="2" t="str">
        <f>+VLOOKUP(A167,'Membership data'!$E:$F,2,FALSE)</f>
        <v>F</v>
      </c>
      <c r="D167" s="2" t="str">
        <f>+VLOOKUP(A167,'Membership data'!$E:$I,5,FALSE)</f>
        <v>V50</v>
      </c>
      <c r="E167" s="2" t="str">
        <f t="shared" si="45"/>
        <v>FV50</v>
      </c>
      <c r="F167" s="9"/>
      <c r="G167" s="1">
        <f t="shared" ca="1" si="56"/>
        <v>0</v>
      </c>
      <c r="H167" s="1">
        <f t="shared" ca="1" si="56"/>
        <v>0</v>
      </c>
      <c r="I167" s="1">
        <f t="shared" ca="1" si="56"/>
        <v>0</v>
      </c>
      <c r="J167" s="3" t="str">
        <f t="shared" ca="1" si="46"/>
        <v>Not eligible</v>
      </c>
      <c r="K167" s="1">
        <f t="shared" ca="1" si="57"/>
        <v>0</v>
      </c>
      <c r="L167" s="1">
        <f t="shared" ca="1" si="57"/>
        <v>0</v>
      </c>
      <c r="M167" s="1">
        <f t="shared" ca="1" si="57"/>
        <v>0</v>
      </c>
      <c r="N167" s="3">
        <f t="shared" ca="1" si="47"/>
        <v>0</v>
      </c>
      <c r="O167" s="1">
        <f t="shared" ca="1" si="58"/>
        <v>0</v>
      </c>
      <c r="P167" s="1">
        <f t="shared" ca="1" si="58"/>
        <v>0</v>
      </c>
      <c r="Q167" s="1">
        <f t="shared" ca="1" si="58"/>
        <v>0</v>
      </c>
      <c r="R167" s="3" t="str">
        <f t="shared" ca="1" si="48"/>
        <v>Not eligible</v>
      </c>
      <c r="S167" s="1">
        <f t="shared" ca="1" si="59"/>
        <v>90</v>
      </c>
      <c r="T167" s="1">
        <f t="shared" ca="1" si="59"/>
        <v>0</v>
      </c>
      <c r="U167" s="1">
        <f t="shared" ca="1" si="59"/>
        <v>0</v>
      </c>
      <c r="V167" s="3">
        <f t="shared" ca="1" si="49"/>
        <v>90</v>
      </c>
      <c r="W167" s="9" t="str">
        <f t="shared" ca="1" si="50"/>
        <v>No</v>
      </c>
      <c r="X167" s="9">
        <f t="shared" ca="1" si="51"/>
        <v>0</v>
      </c>
    </row>
    <row r="168" spans="1:24" x14ac:dyDescent="0.2">
      <c r="A168" s="6" t="s">
        <v>651</v>
      </c>
      <c r="B168" s="9">
        <f t="shared" ca="1" si="44"/>
        <v>0</v>
      </c>
      <c r="C168" s="2" t="str">
        <f>+VLOOKUP(A168,'Membership data'!$E:$F,2,FALSE)</f>
        <v>F</v>
      </c>
      <c r="D168" s="2" t="str">
        <f>+VLOOKUP(A168,'Membership data'!$E:$I,5,FALSE)</f>
        <v>SEN</v>
      </c>
      <c r="E168" s="2" t="str">
        <f t="shared" si="45"/>
        <v>FSEN</v>
      </c>
      <c r="F168" s="9"/>
      <c r="G168" s="1">
        <f t="shared" ca="1" si="56"/>
        <v>0</v>
      </c>
      <c r="H168" s="1">
        <f t="shared" ca="1" si="56"/>
        <v>0</v>
      </c>
      <c r="I168" s="1">
        <f t="shared" ca="1" si="56"/>
        <v>0</v>
      </c>
      <c r="J168" s="3" t="str">
        <f t="shared" ca="1" si="46"/>
        <v>Not eligible</v>
      </c>
      <c r="K168" s="1">
        <f t="shared" ca="1" si="57"/>
        <v>0</v>
      </c>
      <c r="L168" s="1">
        <f t="shared" ca="1" si="57"/>
        <v>0</v>
      </c>
      <c r="M168" s="1">
        <f t="shared" ca="1" si="57"/>
        <v>0</v>
      </c>
      <c r="N168" s="3">
        <f t="shared" ca="1" si="47"/>
        <v>0</v>
      </c>
      <c r="O168" s="1">
        <f t="shared" ca="1" si="58"/>
        <v>0</v>
      </c>
      <c r="P168" s="1">
        <f t="shared" ca="1" si="58"/>
        <v>0</v>
      </c>
      <c r="Q168" s="1">
        <f t="shared" ca="1" si="58"/>
        <v>0</v>
      </c>
      <c r="R168" s="3" t="str">
        <f t="shared" ca="1" si="48"/>
        <v>Not eligible</v>
      </c>
      <c r="S168" s="1">
        <f t="shared" ca="1" si="59"/>
        <v>89</v>
      </c>
      <c r="T168" s="1">
        <f t="shared" ca="1" si="59"/>
        <v>93</v>
      </c>
      <c r="U168" s="1">
        <f t="shared" ca="1" si="59"/>
        <v>0</v>
      </c>
      <c r="V168" s="3">
        <f t="shared" ca="1" si="49"/>
        <v>93</v>
      </c>
      <c r="W168" s="9" t="str">
        <f t="shared" ca="1" si="50"/>
        <v>No</v>
      </c>
      <c r="X168" s="9">
        <f t="shared" ca="1" si="51"/>
        <v>0</v>
      </c>
    </row>
    <row r="169" spans="1:24" x14ac:dyDescent="0.2">
      <c r="A169" s="6" t="s">
        <v>933</v>
      </c>
      <c r="B169" s="9">
        <f t="shared" ca="1" si="44"/>
        <v>0</v>
      </c>
      <c r="C169" s="2" t="str">
        <f>+VLOOKUP(A169,'Membership data'!$E:$F,2,FALSE)</f>
        <v>F</v>
      </c>
      <c r="D169" s="2" t="str">
        <f>+VLOOKUP(A169,'Membership data'!$E:$I,5,FALSE)</f>
        <v>V40</v>
      </c>
      <c r="E169" s="2" t="str">
        <f t="shared" si="45"/>
        <v>FV40</v>
      </c>
      <c r="F169" s="9"/>
      <c r="G169" s="1">
        <f t="shared" ca="1" si="56"/>
        <v>0</v>
      </c>
      <c r="H169" s="1">
        <f t="shared" ca="1" si="56"/>
        <v>0</v>
      </c>
      <c r="I169" s="1">
        <f t="shared" ca="1" si="56"/>
        <v>0</v>
      </c>
      <c r="J169" s="3" t="str">
        <f t="shared" ca="1" si="46"/>
        <v>Not eligible</v>
      </c>
      <c r="K169" s="1">
        <f t="shared" ca="1" si="57"/>
        <v>0</v>
      </c>
      <c r="L169" s="1">
        <f t="shared" ca="1" si="57"/>
        <v>0</v>
      </c>
      <c r="M169" s="1">
        <f t="shared" ca="1" si="57"/>
        <v>0</v>
      </c>
      <c r="N169" s="3">
        <f t="shared" ca="1" si="47"/>
        <v>0</v>
      </c>
      <c r="O169" s="1">
        <f t="shared" ca="1" si="58"/>
        <v>0</v>
      </c>
      <c r="P169" s="1">
        <f t="shared" ca="1" si="58"/>
        <v>0</v>
      </c>
      <c r="Q169" s="1">
        <f t="shared" ca="1" si="58"/>
        <v>0</v>
      </c>
      <c r="R169" s="3" t="str">
        <f t="shared" ca="1" si="48"/>
        <v>Not eligible</v>
      </c>
      <c r="S169" s="1">
        <f t="shared" ca="1" si="59"/>
        <v>87</v>
      </c>
      <c r="T169" s="1">
        <f t="shared" ca="1" si="59"/>
        <v>0</v>
      </c>
      <c r="U169" s="1">
        <f t="shared" ca="1" si="59"/>
        <v>0</v>
      </c>
      <c r="V169" s="3">
        <f t="shared" ca="1" si="49"/>
        <v>87</v>
      </c>
      <c r="W169" s="9" t="str">
        <f t="shared" ca="1" si="50"/>
        <v>No</v>
      </c>
      <c r="X169" s="9">
        <f t="shared" ca="1" si="51"/>
        <v>0</v>
      </c>
    </row>
    <row r="170" spans="1:24" x14ac:dyDescent="0.2">
      <c r="A170" s="6" t="s">
        <v>50</v>
      </c>
      <c r="B170" s="9">
        <f t="shared" ca="1" si="44"/>
        <v>0</v>
      </c>
      <c r="C170" s="2" t="str">
        <f>+VLOOKUP(A170,'Membership data'!$E:$F,2,FALSE)</f>
        <v>F</v>
      </c>
      <c r="D170" s="2" t="str">
        <f>+VLOOKUP(A170,'Membership data'!$E:$I,5,FALSE)</f>
        <v>SEN</v>
      </c>
      <c r="E170" s="2" t="str">
        <f t="shared" si="45"/>
        <v>FSEN</v>
      </c>
      <c r="F170" s="9"/>
      <c r="G170" s="1">
        <f t="shared" ca="1" si="56"/>
        <v>0</v>
      </c>
      <c r="H170" s="1">
        <f t="shared" ca="1" si="56"/>
        <v>99</v>
      </c>
      <c r="I170" s="1">
        <f t="shared" ca="1" si="56"/>
        <v>0</v>
      </c>
      <c r="J170" s="3">
        <f t="shared" ca="1" si="46"/>
        <v>99</v>
      </c>
      <c r="K170" s="1">
        <f t="shared" ca="1" si="57"/>
        <v>0</v>
      </c>
      <c r="L170" s="1">
        <f t="shared" ca="1" si="57"/>
        <v>0</v>
      </c>
      <c r="M170" s="1">
        <f t="shared" ca="1" si="57"/>
        <v>0</v>
      </c>
      <c r="N170" s="3">
        <f t="shared" ca="1" si="47"/>
        <v>0</v>
      </c>
      <c r="O170" s="1">
        <f t="shared" ca="1" si="58"/>
        <v>0</v>
      </c>
      <c r="P170" s="1">
        <f t="shared" ca="1" si="58"/>
        <v>0</v>
      </c>
      <c r="Q170" s="1">
        <f t="shared" ca="1" si="58"/>
        <v>0</v>
      </c>
      <c r="R170" s="3" t="str">
        <f t="shared" ca="1" si="48"/>
        <v>Not eligible</v>
      </c>
      <c r="S170" s="1">
        <f t="shared" ca="1" si="59"/>
        <v>84</v>
      </c>
      <c r="T170" s="1">
        <f t="shared" ca="1" si="59"/>
        <v>0</v>
      </c>
      <c r="U170" s="1">
        <f t="shared" ca="1" si="59"/>
        <v>96</v>
      </c>
      <c r="V170" s="3">
        <f t="shared" ca="1" si="49"/>
        <v>96</v>
      </c>
      <c r="W170" s="9" t="str">
        <f t="shared" ca="1" si="50"/>
        <v>No</v>
      </c>
      <c r="X170" s="9">
        <f t="shared" ca="1" si="51"/>
        <v>0</v>
      </c>
    </row>
    <row r="171" spans="1:24" x14ac:dyDescent="0.2">
      <c r="A171" s="6" t="s">
        <v>898</v>
      </c>
      <c r="B171" s="9">
        <f t="shared" ca="1" si="44"/>
        <v>0</v>
      </c>
      <c r="C171" s="2" t="str">
        <f>+VLOOKUP(A171,'Membership data'!$E:$F,2,FALSE)</f>
        <v>F</v>
      </c>
      <c r="D171" s="2" t="str">
        <f>+VLOOKUP(A171,'Membership data'!$E:$I,5,FALSE)</f>
        <v>V40</v>
      </c>
      <c r="E171" s="2" t="str">
        <f t="shared" si="45"/>
        <v>FV40</v>
      </c>
      <c r="F171" s="9"/>
      <c r="G171" s="1">
        <f t="shared" ca="1" si="56"/>
        <v>0</v>
      </c>
      <c r="H171" s="1">
        <f t="shared" ca="1" si="56"/>
        <v>0</v>
      </c>
      <c r="I171" s="1">
        <f t="shared" ca="1" si="56"/>
        <v>0</v>
      </c>
      <c r="J171" s="3" t="str">
        <f t="shared" ca="1" si="46"/>
        <v>Not eligible</v>
      </c>
      <c r="K171" s="1">
        <f t="shared" ca="1" si="57"/>
        <v>0</v>
      </c>
      <c r="L171" s="1">
        <f t="shared" ca="1" si="57"/>
        <v>98</v>
      </c>
      <c r="M171" s="1">
        <f t="shared" ca="1" si="57"/>
        <v>0</v>
      </c>
      <c r="N171" s="3">
        <f t="shared" ca="1" si="47"/>
        <v>98</v>
      </c>
      <c r="O171" s="1">
        <f t="shared" ca="1" si="58"/>
        <v>0</v>
      </c>
      <c r="P171" s="1">
        <f t="shared" ca="1" si="58"/>
        <v>0</v>
      </c>
      <c r="Q171" s="1">
        <f t="shared" ca="1" si="58"/>
        <v>0</v>
      </c>
      <c r="R171" s="3" t="str">
        <f t="shared" ca="1" si="48"/>
        <v>Not eligible</v>
      </c>
      <c r="S171" s="1">
        <f t="shared" ca="1" si="59"/>
        <v>83</v>
      </c>
      <c r="T171" s="1">
        <f t="shared" ca="1" si="59"/>
        <v>0</v>
      </c>
      <c r="U171" s="1">
        <f t="shared" ca="1" si="59"/>
        <v>91</v>
      </c>
      <c r="V171" s="3">
        <f t="shared" ca="1" si="49"/>
        <v>91</v>
      </c>
      <c r="W171" s="9" t="str">
        <f t="shared" ca="1" si="50"/>
        <v>No</v>
      </c>
      <c r="X171" s="9">
        <f t="shared" ca="1" si="51"/>
        <v>0</v>
      </c>
    </row>
    <row r="172" spans="1:24" x14ac:dyDescent="0.2">
      <c r="A172" t="s">
        <v>931</v>
      </c>
      <c r="B172" s="9">
        <f t="shared" ca="1" si="44"/>
        <v>0</v>
      </c>
      <c r="C172" s="2" t="str">
        <f>+VLOOKUP(A172,'Membership data'!$E:$F,2,FALSE)</f>
        <v>F</v>
      </c>
      <c r="D172" s="2" t="str">
        <f>+VLOOKUP(A172,'Membership data'!$E:$I,5,FALSE)</f>
        <v>V50</v>
      </c>
      <c r="E172" s="2" t="str">
        <f t="shared" si="45"/>
        <v>FV50</v>
      </c>
      <c r="F172" s="9"/>
      <c r="G172" s="1">
        <f t="shared" ca="1" si="56"/>
        <v>0</v>
      </c>
      <c r="H172" s="1">
        <f t="shared" ca="1" si="56"/>
        <v>0</v>
      </c>
      <c r="I172" s="1">
        <f t="shared" ca="1" si="56"/>
        <v>0</v>
      </c>
      <c r="J172" s="3" t="str">
        <f t="shared" ca="1" si="46"/>
        <v>Not eligible</v>
      </c>
      <c r="K172" s="1">
        <f t="shared" ca="1" si="57"/>
        <v>0</v>
      </c>
      <c r="L172" s="1">
        <f t="shared" ca="1" si="57"/>
        <v>0</v>
      </c>
      <c r="M172" s="1">
        <f t="shared" ca="1" si="57"/>
        <v>0</v>
      </c>
      <c r="N172" s="3">
        <f t="shared" ca="1" si="47"/>
        <v>0</v>
      </c>
      <c r="O172" s="1">
        <f t="shared" ca="1" si="58"/>
        <v>0</v>
      </c>
      <c r="P172" s="1">
        <f t="shared" ca="1" si="58"/>
        <v>0</v>
      </c>
      <c r="Q172" s="1">
        <f t="shared" ca="1" si="58"/>
        <v>0</v>
      </c>
      <c r="R172" s="3" t="str">
        <f t="shared" ca="1" si="48"/>
        <v>Not eligible</v>
      </c>
      <c r="S172" s="1">
        <f t="shared" ca="1" si="59"/>
        <v>80</v>
      </c>
      <c r="T172" s="1">
        <f t="shared" ca="1" si="59"/>
        <v>0</v>
      </c>
      <c r="U172" s="1">
        <f t="shared" ca="1" si="59"/>
        <v>0</v>
      </c>
      <c r="V172" s="3">
        <f t="shared" ca="1" si="49"/>
        <v>80</v>
      </c>
      <c r="W172" s="9" t="str">
        <f t="shared" ca="1" si="50"/>
        <v>No</v>
      </c>
      <c r="X172" s="9">
        <f t="shared" ca="1" si="51"/>
        <v>0</v>
      </c>
    </row>
    <row r="173" spans="1:24" x14ac:dyDescent="0.2">
      <c r="A173" s="6" t="s">
        <v>1144</v>
      </c>
      <c r="B173" s="9">
        <f t="shared" ca="1" si="44"/>
        <v>0</v>
      </c>
      <c r="C173" s="2" t="str">
        <f>+VLOOKUP(A173,'Membership data'!$E:$F,2,FALSE)</f>
        <v>F</v>
      </c>
      <c r="D173" s="2" t="str">
        <f>+VLOOKUP(A173,'Membership data'!$E:$I,5,FALSE)</f>
        <v>SEN</v>
      </c>
      <c r="E173" s="2" t="str">
        <f t="shared" si="45"/>
        <v>FSEN</v>
      </c>
      <c r="F173" s="9"/>
      <c r="G173" s="1">
        <f t="shared" ca="1" si="56"/>
        <v>0</v>
      </c>
      <c r="H173" s="1">
        <f t="shared" ca="1" si="56"/>
        <v>0</v>
      </c>
      <c r="I173" s="1">
        <f t="shared" ca="1" si="56"/>
        <v>0</v>
      </c>
      <c r="J173" s="3" t="str">
        <f t="shared" ca="1" si="46"/>
        <v>Not eligible</v>
      </c>
      <c r="K173" s="1">
        <f t="shared" ca="1" si="57"/>
        <v>0</v>
      </c>
      <c r="L173" s="1">
        <f t="shared" ca="1" si="57"/>
        <v>0</v>
      </c>
      <c r="M173" s="1">
        <f t="shared" ca="1" si="57"/>
        <v>0</v>
      </c>
      <c r="N173" s="3">
        <f t="shared" ca="1" si="47"/>
        <v>0</v>
      </c>
      <c r="O173" s="1">
        <f t="shared" ca="1" si="58"/>
        <v>0</v>
      </c>
      <c r="P173" s="1">
        <f t="shared" ca="1" si="58"/>
        <v>0</v>
      </c>
      <c r="Q173" s="1">
        <f t="shared" ca="1" si="58"/>
        <v>0</v>
      </c>
      <c r="R173" s="3" t="str">
        <f t="shared" ca="1" si="48"/>
        <v>Not eligible</v>
      </c>
      <c r="S173" s="1">
        <f t="shared" ca="1" si="59"/>
        <v>79</v>
      </c>
      <c r="T173" s="1">
        <f t="shared" ca="1" si="59"/>
        <v>0</v>
      </c>
      <c r="U173" s="1">
        <f t="shared" ca="1" si="59"/>
        <v>0</v>
      </c>
      <c r="V173" s="3">
        <f t="shared" ca="1" si="49"/>
        <v>79</v>
      </c>
      <c r="W173" s="9" t="str">
        <f t="shared" ca="1" si="50"/>
        <v>No</v>
      </c>
      <c r="X173" s="9">
        <f t="shared" ca="1" si="51"/>
        <v>0</v>
      </c>
    </row>
    <row r="174" spans="1:24" x14ac:dyDescent="0.2">
      <c r="A174" s="6" t="s">
        <v>652</v>
      </c>
      <c r="B174" s="9">
        <f t="shared" ca="1" si="44"/>
        <v>0</v>
      </c>
      <c r="C174" s="2" t="str">
        <f>+VLOOKUP(A174,'Membership data'!$E:$F,2,FALSE)</f>
        <v>F</v>
      </c>
      <c r="D174" s="2" t="str">
        <f>+VLOOKUP(A174,'Membership data'!$E:$I,5,FALSE)</f>
        <v>V50</v>
      </c>
      <c r="E174" s="2" t="str">
        <f t="shared" si="45"/>
        <v>FV50</v>
      </c>
      <c r="F174" s="9"/>
      <c r="G174" s="1">
        <f t="shared" ca="1" si="56"/>
        <v>92</v>
      </c>
      <c r="H174" s="1">
        <f t="shared" ca="1" si="56"/>
        <v>0</v>
      </c>
      <c r="I174" s="1">
        <f t="shared" ca="1" si="56"/>
        <v>0</v>
      </c>
      <c r="J174" s="3">
        <f t="shared" ca="1" si="46"/>
        <v>92</v>
      </c>
      <c r="K174" s="1">
        <f t="shared" ca="1" si="57"/>
        <v>0</v>
      </c>
      <c r="L174" s="1">
        <f t="shared" ca="1" si="57"/>
        <v>92</v>
      </c>
      <c r="M174" s="1">
        <f t="shared" ca="1" si="57"/>
        <v>0</v>
      </c>
      <c r="N174" s="3">
        <f t="shared" ca="1" si="47"/>
        <v>92</v>
      </c>
      <c r="O174" s="1">
        <f t="shared" ca="1" si="58"/>
        <v>0</v>
      </c>
      <c r="P174" s="1">
        <f t="shared" ca="1" si="58"/>
        <v>0</v>
      </c>
      <c r="Q174" s="1">
        <f t="shared" ca="1" si="58"/>
        <v>0</v>
      </c>
      <c r="R174" s="3" t="str">
        <f t="shared" ca="1" si="48"/>
        <v>Not eligible</v>
      </c>
      <c r="S174" s="1">
        <f t="shared" ca="1" si="59"/>
        <v>78</v>
      </c>
      <c r="T174" s="1">
        <f t="shared" ca="1" si="59"/>
        <v>89</v>
      </c>
      <c r="U174" s="1">
        <f t="shared" ca="1" si="59"/>
        <v>77</v>
      </c>
      <c r="V174" s="3">
        <f t="shared" ca="1" si="49"/>
        <v>89</v>
      </c>
      <c r="W174" s="9" t="str">
        <f t="shared" ca="1" si="50"/>
        <v>No</v>
      </c>
      <c r="X174" s="9">
        <f t="shared" ca="1" si="51"/>
        <v>0</v>
      </c>
    </row>
    <row r="175" spans="1:24" x14ac:dyDescent="0.2">
      <c r="A175" s="6" t="s">
        <v>55</v>
      </c>
      <c r="B175" s="9">
        <f t="shared" ca="1" si="44"/>
        <v>0</v>
      </c>
      <c r="C175" s="2" t="str">
        <f>+VLOOKUP(A175,'Membership data'!$E:$F,2,FALSE)</f>
        <v>F</v>
      </c>
      <c r="D175" s="2" t="str">
        <f>+VLOOKUP(A175,'Membership data'!$E:$I,5,FALSE)</f>
        <v>V40</v>
      </c>
      <c r="E175" s="2" t="str">
        <f t="shared" si="45"/>
        <v>FV40</v>
      </c>
      <c r="F175" s="9"/>
      <c r="G175" s="1">
        <f t="shared" ca="1" si="56"/>
        <v>0</v>
      </c>
      <c r="H175" s="1">
        <f t="shared" ca="1" si="56"/>
        <v>0</v>
      </c>
      <c r="I175" s="1">
        <f t="shared" ca="1" si="56"/>
        <v>0</v>
      </c>
      <c r="J175" s="3" t="str">
        <f t="shared" ca="1" si="46"/>
        <v>Not eligible</v>
      </c>
      <c r="K175" s="1">
        <f t="shared" ca="1" si="57"/>
        <v>0</v>
      </c>
      <c r="L175" s="1">
        <f t="shared" ca="1" si="57"/>
        <v>84</v>
      </c>
      <c r="M175" s="1">
        <f t="shared" ca="1" si="57"/>
        <v>0</v>
      </c>
      <c r="N175" s="3">
        <f t="shared" ca="1" si="47"/>
        <v>84</v>
      </c>
      <c r="O175" s="1">
        <f t="shared" ca="1" si="58"/>
        <v>0</v>
      </c>
      <c r="P175" s="1">
        <f t="shared" ca="1" si="58"/>
        <v>0</v>
      </c>
      <c r="Q175" s="1">
        <f t="shared" ca="1" si="58"/>
        <v>0</v>
      </c>
      <c r="R175" s="3" t="str">
        <f t="shared" ca="1" si="48"/>
        <v>Not eligible</v>
      </c>
      <c r="S175" s="1">
        <f t="shared" ca="1" si="59"/>
        <v>77</v>
      </c>
      <c r="T175" s="1">
        <f t="shared" ca="1" si="59"/>
        <v>86</v>
      </c>
      <c r="U175" s="1">
        <f t="shared" ca="1" si="59"/>
        <v>74</v>
      </c>
      <c r="V175" s="3">
        <f t="shared" ca="1" si="49"/>
        <v>86</v>
      </c>
      <c r="W175" s="9" t="str">
        <f t="shared" ca="1" si="50"/>
        <v>No</v>
      </c>
      <c r="X175" s="9">
        <f t="shared" ca="1" si="51"/>
        <v>0</v>
      </c>
    </row>
    <row r="176" spans="1:24" x14ac:dyDescent="0.2">
      <c r="A176" s="6" t="s">
        <v>932</v>
      </c>
      <c r="B176" s="9">
        <f t="shared" ca="1" si="44"/>
        <v>0</v>
      </c>
      <c r="C176" s="2" t="str">
        <f>+VLOOKUP(A176,'Membership data'!$E:$F,2,FALSE)</f>
        <v>F</v>
      </c>
      <c r="D176" s="2" t="str">
        <f>+VLOOKUP(A176,'Membership data'!$E:$I,5,FALSE)</f>
        <v>SEN</v>
      </c>
      <c r="E176" s="2" t="str">
        <f t="shared" si="45"/>
        <v>FSEN</v>
      </c>
      <c r="F176" s="9"/>
      <c r="G176" s="1">
        <f t="shared" ca="1" si="56"/>
        <v>0</v>
      </c>
      <c r="H176" s="1">
        <f t="shared" ca="1" si="56"/>
        <v>0</v>
      </c>
      <c r="I176" s="1">
        <f t="shared" ca="1" si="56"/>
        <v>0</v>
      </c>
      <c r="J176" s="3" t="str">
        <f t="shared" ca="1" si="46"/>
        <v>Not eligible</v>
      </c>
      <c r="K176" s="1">
        <f t="shared" ca="1" si="57"/>
        <v>0</v>
      </c>
      <c r="L176" s="1">
        <f t="shared" ca="1" si="57"/>
        <v>0</v>
      </c>
      <c r="M176" s="1">
        <f t="shared" ca="1" si="57"/>
        <v>0</v>
      </c>
      <c r="N176" s="3">
        <f t="shared" ca="1" si="47"/>
        <v>0</v>
      </c>
      <c r="O176" s="1">
        <f t="shared" ca="1" si="58"/>
        <v>0</v>
      </c>
      <c r="P176" s="1">
        <f t="shared" ca="1" si="58"/>
        <v>0</v>
      </c>
      <c r="Q176" s="1">
        <f t="shared" ca="1" si="58"/>
        <v>0</v>
      </c>
      <c r="R176" s="3" t="str">
        <f t="shared" ca="1" si="48"/>
        <v>Not eligible</v>
      </c>
      <c r="S176" s="1">
        <f t="shared" ca="1" si="59"/>
        <v>75</v>
      </c>
      <c r="T176" s="1">
        <f t="shared" ca="1" si="59"/>
        <v>0</v>
      </c>
      <c r="U176" s="1">
        <f t="shared" ca="1" si="59"/>
        <v>0</v>
      </c>
      <c r="V176" s="3">
        <f t="shared" ca="1" si="49"/>
        <v>75</v>
      </c>
      <c r="W176" s="9" t="str">
        <f t="shared" ca="1" si="50"/>
        <v>No</v>
      </c>
      <c r="X176" s="9">
        <f t="shared" ca="1" si="51"/>
        <v>0</v>
      </c>
    </row>
    <row r="177" spans="1:24" x14ac:dyDescent="0.2">
      <c r="A177" s="6" t="s">
        <v>56</v>
      </c>
      <c r="B177" s="9">
        <f t="shared" ca="1" si="44"/>
        <v>0</v>
      </c>
      <c r="C177" s="2" t="str">
        <f>+VLOOKUP(A177,'Membership data'!$E:$F,2,FALSE)</f>
        <v>F</v>
      </c>
      <c r="D177" s="2" t="str">
        <f>+VLOOKUP(A177,'Membership data'!$E:$I,5,FALSE)</f>
        <v>SEN</v>
      </c>
      <c r="E177" s="2" t="str">
        <f t="shared" si="45"/>
        <v>FSEN</v>
      </c>
      <c r="F177" s="9"/>
      <c r="G177" s="1">
        <f t="shared" ca="1" si="56"/>
        <v>0</v>
      </c>
      <c r="H177" s="1">
        <f t="shared" ca="1" si="56"/>
        <v>0</v>
      </c>
      <c r="I177" s="1">
        <f t="shared" ca="1" si="56"/>
        <v>0</v>
      </c>
      <c r="J177" s="3" t="str">
        <f t="shared" ca="1" si="46"/>
        <v>Not eligible</v>
      </c>
      <c r="K177" s="1">
        <f t="shared" ca="1" si="57"/>
        <v>0</v>
      </c>
      <c r="L177" s="1">
        <f t="shared" ca="1" si="57"/>
        <v>0</v>
      </c>
      <c r="M177" s="1">
        <f t="shared" ca="1" si="57"/>
        <v>0</v>
      </c>
      <c r="N177" s="3">
        <f t="shared" ca="1" si="47"/>
        <v>0</v>
      </c>
      <c r="O177" s="1">
        <f t="shared" ca="1" si="58"/>
        <v>0</v>
      </c>
      <c r="P177" s="1">
        <f t="shared" ca="1" si="58"/>
        <v>87</v>
      </c>
      <c r="Q177" s="1">
        <f t="shared" ca="1" si="58"/>
        <v>0</v>
      </c>
      <c r="R177" s="3">
        <f t="shared" ca="1" si="48"/>
        <v>87</v>
      </c>
      <c r="S177" s="1">
        <f t="shared" ca="1" si="59"/>
        <v>71</v>
      </c>
      <c r="T177" s="1">
        <f t="shared" ca="1" si="59"/>
        <v>0</v>
      </c>
      <c r="U177" s="1">
        <f t="shared" ca="1" si="59"/>
        <v>0</v>
      </c>
      <c r="V177" s="3">
        <f t="shared" ca="1" si="49"/>
        <v>71</v>
      </c>
      <c r="W177" s="9" t="str">
        <f t="shared" ca="1" si="50"/>
        <v>No</v>
      </c>
      <c r="X177" s="9">
        <f t="shared" ca="1" si="51"/>
        <v>0</v>
      </c>
    </row>
    <row r="178" spans="1:24" x14ac:dyDescent="0.2">
      <c r="A178" s="6" t="s">
        <v>985</v>
      </c>
      <c r="B178" s="9">
        <f t="shared" ca="1" si="44"/>
        <v>0</v>
      </c>
      <c r="C178" s="2" t="str">
        <f>+VLOOKUP(A178,'Membership data'!$E:$F,2,FALSE)</f>
        <v>F</v>
      </c>
      <c r="D178" s="2" t="str">
        <f>+VLOOKUP(A178,'Membership data'!$E:$I,5,FALSE)</f>
        <v>SEN</v>
      </c>
      <c r="E178" s="2" t="str">
        <f t="shared" si="45"/>
        <v>FSEN</v>
      </c>
      <c r="F178" s="9"/>
      <c r="G178" s="1">
        <f t="shared" ca="1" si="56"/>
        <v>0</v>
      </c>
      <c r="H178" s="1">
        <f t="shared" ca="1" si="56"/>
        <v>0</v>
      </c>
      <c r="I178" s="1">
        <f t="shared" ca="1" si="56"/>
        <v>0</v>
      </c>
      <c r="J178" s="3" t="str">
        <f t="shared" ca="1" si="46"/>
        <v>Not eligible</v>
      </c>
      <c r="K178" s="1">
        <f t="shared" ca="1" si="57"/>
        <v>0</v>
      </c>
      <c r="L178" s="1">
        <f t="shared" ca="1" si="57"/>
        <v>0</v>
      </c>
      <c r="M178" s="1">
        <f t="shared" ca="1" si="57"/>
        <v>0</v>
      </c>
      <c r="N178" s="3">
        <f t="shared" ca="1" si="47"/>
        <v>0</v>
      </c>
      <c r="O178" s="1">
        <f t="shared" ca="1" si="58"/>
        <v>0</v>
      </c>
      <c r="P178" s="1">
        <f t="shared" ca="1" si="58"/>
        <v>0</v>
      </c>
      <c r="Q178" s="1">
        <f t="shared" ca="1" si="58"/>
        <v>0</v>
      </c>
      <c r="R178" s="3" t="str">
        <f t="shared" ca="1" si="48"/>
        <v>Not eligible</v>
      </c>
      <c r="S178" s="1">
        <f t="shared" ca="1" si="59"/>
        <v>70</v>
      </c>
      <c r="T178" s="1">
        <f t="shared" ca="1" si="59"/>
        <v>0</v>
      </c>
      <c r="U178" s="1">
        <f t="shared" ca="1" si="59"/>
        <v>0</v>
      </c>
      <c r="V178" s="3">
        <f t="shared" ca="1" si="49"/>
        <v>70</v>
      </c>
      <c r="W178" s="9" t="str">
        <f t="shared" ca="1" si="50"/>
        <v>No</v>
      </c>
      <c r="X178" s="9">
        <f t="shared" ca="1" si="51"/>
        <v>0</v>
      </c>
    </row>
    <row r="179" spans="1:24" x14ac:dyDescent="0.2">
      <c r="A179" s="6" t="s">
        <v>984</v>
      </c>
      <c r="B179" s="9">
        <f t="shared" ca="1" si="44"/>
        <v>0</v>
      </c>
      <c r="C179" s="2" t="str">
        <f>+VLOOKUP(A179,'Membership data'!$E:$F,2,FALSE)</f>
        <v>F</v>
      </c>
      <c r="D179" s="2" t="str">
        <f>+VLOOKUP(A179,'Membership data'!$E:$I,5,FALSE)</f>
        <v>V50</v>
      </c>
      <c r="E179" s="2" t="str">
        <f t="shared" si="45"/>
        <v>FV50</v>
      </c>
      <c r="F179" s="9"/>
      <c r="G179" s="1">
        <f t="shared" ca="1" si="56"/>
        <v>85</v>
      </c>
      <c r="H179" s="1">
        <f t="shared" ca="1" si="56"/>
        <v>0</v>
      </c>
      <c r="I179" s="1">
        <f t="shared" ca="1" si="56"/>
        <v>0</v>
      </c>
      <c r="J179" s="3">
        <f t="shared" ca="1" si="46"/>
        <v>85</v>
      </c>
      <c r="K179" s="1">
        <f t="shared" ca="1" si="57"/>
        <v>0</v>
      </c>
      <c r="L179" s="1">
        <f t="shared" ca="1" si="57"/>
        <v>0</v>
      </c>
      <c r="M179" s="1">
        <f t="shared" ca="1" si="57"/>
        <v>0</v>
      </c>
      <c r="N179" s="3">
        <f t="shared" ca="1" si="47"/>
        <v>0</v>
      </c>
      <c r="O179" s="1">
        <f t="shared" ca="1" si="58"/>
        <v>0</v>
      </c>
      <c r="P179" s="1">
        <f t="shared" ca="1" si="58"/>
        <v>0</v>
      </c>
      <c r="Q179" s="1">
        <f t="shared" ca="1" si="58"/>
        <v>0</v>
      </c>
      <c r="R179" s="3" t="str">
        <f t="shared" ca="1" si="48"/>
        <v>Not eligible</v>
      </c>
      <c r="S179" s="1">
        <f t="shared" ca="1" si="59"/>
        <v>69</v>
      </c>
      <c r="T179" s="1">
        <f t="shared" ca="1" si="59"/>
        <v>0</v>
      </c>
      <c r="U179" s="1">
        <f t="shared" ca="1" si="59"/>
        <v>0</v>
      </c>
      <c r="V179" s="3">
        <f t="shared" ca="1" si="49"/>
        <v>69</v>
      </c>
      <c r="W179" s="9" t="str">
        <f t="shared" ca="1" si="50"/>
        <v>No</v>
      </c>
      <c r="X179" s="9">
        <f t="shared" ca="1" si="51"/>
        <v>0</v>
      </c>
    </row>
    <row r="180" spans="1:24" x14ac:dyDescent="0.2">
      <c r="A180" s="6" t="s">
        <v>654</v>
      </c>
      <c r="B180" s="9">
        <f t="shared" ca="1" si="44"/>
        <v>0</v>
      </c>
      <c r="C180" s="2" t="str">
        <f>+VLOOKUP(A180,'Membership data'!$E:$F,2,FALSE)</f>
        <v>F</v>
      </c>
      <c r="D180" s="2" t="str">
        <f>+VLOOKUP(A180,'Membership data'!$E:$I,5,FALSE)</f>
        <v>V50</v>
      </c>
      <c r="E180" s="2" t="str">
        <f t="shared" si="45"/>
        <v>FV50</v>
      </c>
      <c r="F180" s="9"/>
      <c r="G180" s="1">
        <f t="shared" ca="1" si="56"/>
        <v>0</v>
      </c>
      <c r="H180" s="1">
        <f t="shared" ca="1" si="56"/>
        <v>0</v>
      </c>
      <c r="I180" s="1">
        <f t="shared" ca="1" si="56"/>
        <v>0</v>
      </c>
      <c r="J180" s="3" t="str">
        <f t="shared" ca="1" si="46"/>
        <v>Not eligible</v>
      </c>
      <c r="K180" s="1">
        <f t="shared" ca="1" si="57"/>
        <v>0</v>
      </c>
      <c r="L180" s="1">
        <f t="shared" ca="1" si="57"/>
        <v>0</v>
      </c>
      <c r="M180" s="1">
        <f t="shared" ca="1" si="57"/>
        <v>0</v>
      </c>
      <c r="N180" s="3">
        <f t="shared" ca="1" si="47"/>
        <v>0</v>
      </c>
      <c r="O180" s="1">
        <f t="shared" ca="1" si="58"/>
        <v>0</v>
      </c>
      <c r="P180" s="1">
        <f t="shared" ca="1" si="58"/>
        <v>0</v>
      </c>
      <c r="Q180" s="1">
        <f t="shared" ca="1" si="58"/>
        <v>0</v>
      </c>
      <c r="R180" s="3" t="str">
        <f t="shared" ca="1" si="48"/>
        <v>Not eligible</v>
      </c>
      <c r="S180" s="1">
        <f t="shared" ca="1" si="59"/>
        <v>68</v>
      </c>
      <c r="T180" s="1">
        <f t="shared" ca="1" si="59"/>
        <v>0</v>
      </c>
      <c r="U180" s="1">
        <f t="shared" ca="1" si="59"/>
        <v>0</v>
      </c>
      <c r="V180" s="3">
        <f t="shared" ca="1" si="49"/>
        <v>68</v>
      </c>
      <c r="W180" s="9" t="str">
        <f t="shared" ca="1" si="50"/>
        <v>No</v>
      </c>
      <c r="X180" s="9">
        <f t="shared" ca="1" si="51"/>
        <v>0</v>
      </c>
    </row>
    <row r="181" spans="1:24" x14ac:dyDescent="0.2">
      <c r="A181" s="6" t="s">
        <v>1145</v>
      </c>
      <c r="B181" s="9">
        <f t="shared" ca="1" si="44"/>
        <v>0</v>
      </c>
      <c r="C181" s="2" t="str">
        <f>+VLOOKUP(A181,'Membership data'!$E:$F,2,FALSE)</f>
        <v>F</v>
      </c>
      <c r="D181" s="2" t="str">
        <f>+VLOOKUP(A181,'Membership data'!$E:$I,5,FALSE)</f>
        <v>SEN</v>
      </c>
      <c r="E181" s="2" t="str">
        <f t="shared" si="45"/>
        <v>FSEN</v>
      </c>
      <c r="F181" s="9"/>
      <c r="G181" s="1">
        <f t="shared" ca="1" si="56"/>
        <v>0</v>
      </c>
      <c r="H181" s="1">
        <f t="shared" ca="1" si="56"/>
        <v>0</v>
      </c>
      <c r="I181" s="1">
        <f t="shared" ca="1" si="56"/>
        <v>0</v>
      </c>
      <c r="J181" s="3" t="str">
        <f t="shared" ca="1" si="46"/>
        <v>Not eligible</v>
      </c>
      <c r="K181" s="1">
        <f t="shared" ca="1" si="57"/>
        <v>0</v>
      </c>
      <c r="L181" s="1">
        <f t="shared" ca="1" si="57"/>
        <v>0</v>
      </c>
      <c r="M181" s="1">
        <f t="shared" ca="1" si="57"/>
        <v>0</v>
      </c>
      <c r="N181" s="3">
        <f t="shared" ca="1" si="47"/>
        <v>0</v>
      </c>
      <c r="O181" s="1">
        <f t="shared" ca="1" si="58"/>
        <v>0</v>
      </c>
      <c r="P181" s="1">
        <f t="shared" ca="1" si="58"/>
        <v>0</v>
      </c>
      <c r="Q181" s="1">
        <f t="shared" ca="1" si="58"/>
        <v>0</v>
      </c>
      <c r="R181" s="3" t="str">
        <f t="shared" ca="1" si="48"/>
        <v>Not eligible</v>
      </c>
      <c r="S181" s="1">
        <f t="shared" ca="1" si="59"/>
        <v>66</v>
      </c>
      <c r="T181" s="1">
        <f t="shared" ca="1" si="59"/>
        <v>0</v>
      </c>
      <c r="U181" s="1">
        <f t="shared" ca="1" si="59"/>
        <v>0</v>
      </c>
      <c r="V181" s="3">
        <f t="shared" ca="1" si="49"/>
        <v>66</v>
      </c>
      <c r="W181" s="9" t="str">
        <f t="shared" ca="1" si="50"/>
        <v>No</v>
      </c>
      <c r="X181" s="9">
        <f t="shared" ca="1" si="51"/>
        <v>0</v>
      </c>
    </row>
    <row r="182" spans="1:24" x14ac:dyDescent="0.2">
      <c r="A182" s="6" t="s">
        <v>1146</v>
      </c>
      <c r="B182" s="9">
        <f t="shared" ca="1" si="44"/>
        <v>230</v>
      </c>
      <c r="C182" s="2" t="str">
        <f>+VLOOKUP(A182,'Membership data'!$E:$F,2,FALSE)</f>
        <v>F</v>
      </c>
      <c r="D182" s="2" t="str">
        <f>+VLOOKUP(A182,'Membership data'!$E:$I,5,FALSE)</f>
        <v>SEN</v>
      </c>
      <c r="E182" s="2" t="str">
        <f t="shared" si="45"/>
        <v>FSEN</v>
      </c>
      <c r="F182" s="9"/>
      <c r="G182" s="1">
        <f t="shared" ca="1" si="56"/>
        <v>78</v>
      </c>
      <c r="H182" s="1">
        <f t="shared" ca="1" si="56"/>
        <v>0</v>
      </c>
      <c r="I182" s="1">
        <f t="shared" ca="1" si="56"/>
        <v>0</v>
      </c>
      <c r="J182" s="3">
        <f t="shared" ca="1" si="46"/>
        <v>78</v>
      </c>
      <c r="K182" s="1">
        <f t="shared" ca="1" si="57"/>
        <v>0</v>
      </c>
      <c r="L182" s="1">
        <f t="shared" ca="1" si="57"/>
        <v>0</v>
      </c>
      <c r="M182" s="1">
        <f t="shared" ca="1" si="57"/>
        <v>0</v>
      </c>
      <c r="N182" s="3">
        <f t="shared" ca="1" si="47"/>
        <v>0</v>
      </c>
      <c r="O182" s="1">
        <f t="shared" ca="1" si="58"/>
        <v>0</v>
      </c>
      <c r="P182" s="1">
        <f t="shared" ca="1" si="58"/>
        <v>81</v>
      </c>
      <c r="Q182" s="1">
        <f t="shared" ca="1" si="58"/>
        <v>0</v>
      </c>
      <c r="R182" s="3">
        <f t="shared" ca="1" si="48"/>
        <v>81</v>
      </c>
      <c r="S182" s="1">
        <f t="shared" ca="1" si="59"/>
        <v>65</v>
      </c>
      <c r="T182" s="1">
        <f t="shared" ca="1" si="59"/>
        <v>0</v>
      </c>
      <c r="U182" s="1">
        <f t="shared" ca="1" si="59"/>
        <v>71</v>
      </c>
      <c r="V182" s="3">
        <f t="shared" ca="1" si="49"/>
        <v>71</v>
      </c>
      <c r="W182" s="9" t="str">
        <f t="shared" ca="1" si="50"/>
        <v>Yes</v>
      </c>
      <c r="X182" s="9">
        <f t="shared" ca="1" si="51"/>
        <v>230</v>
      </c>
    </row>
    <row r="183" spans="1:24" x14ac:dyDescent="0.2">
      <c r="A183" s="6" t="s">
        <v>990</v>
      </c>
      <c r="B183" s="9">
        <f t="shared" ca="1" si="44"/>
        <v>0</v>
      </c>
      <c r="C183" s="2" t="str">
        <f>+VLOOKUP(A183,'Membership data'!$E:$F,2,FALSE)</f>
        <v>F</v>
      </c>
      <c r="D183" s="2" t="str">
        <f>+VLOOKUP(A183,'Membership data'!$E:$I,5,FALSE)</f>
        <v>V40</v>
      </c>
      <c r="E183" s="2" t="str">
        <f t="shared" si="45"/>
        <v>FV40</v>
      </c>
      <c r="F183" s="9"/>
      <c r="G183" s="1">
        <f t="shared" ca="1" si="56"/>
        <v>0</v>
      </c>
      <c r="H183" s="1">
        <f t="shared" ca="1" si="56"/>
        <v>0</v>
      </c>
      <c r="I183" s="1">
        <f t="shared" ca="1" si="56"/>
        <v>0</v>
      </c>
      <c r="J183" s="3" t="str">
        <f t="shared" ca="1" si="46"/>
        <v>Not eligible</v>
      </c>
      <c r="K183" s="1">
        <f t="shared" ca="1" si="57"/>
        <v>0</v>
      </c>
      <c r="L183" s="1">
        <f t="shared" ca="1" si="57"/>
        <v>0</v>
      </c>
      <c r="M183" s="1">
        <f t="shared" ca="1" si="57"/>
        <v>0</v>
      </c>
      <c r="N183" s="3">
        <f t="shared" ca="1" si="47"/>
        <v>0</v>
      </c>
      <c r="O183" s="1">
        <f t="shared" ca="1" si="58"/>
        <v>0</v>
      </c>
      <c r="P183" s="1">
        <f t="shared" ca="1" si="58"/>
        <v>0</v>
      </c>
      <c r="Q183" s="1">
        <f t="shared" ca="1" si="58"/>
        <v>0</v>
      </c>
      <c r="R183" s="3" t="str">
        <f t="shared" ca="1" si="48"/>
        <v>Not eligible</v>
      </c>
      <c r="S183" s="1">
        <f t="shared" ca="1" si="59"/>
        <v>64</v>
      </c>
      <c r="T183" s="1">
        <f t="shared" ca="1" si="59"/>
        <v>0</v>
      </c>
      <c r="U183" s="1">
        <f t="shared" ca="1" si="59"/>
        <v>0</v>
      </c>
      <c r="V183" s="3">
        <f t="shared" ca="1" si="49"/>
        <v>64</v>
      </c>
      <c r="W183" s="9" t="str">
        <f t="shared" ca="1" si="50"/>
        <v>No</v>
      </c>
      <c r="X183" s="9">
        <f t="shared" ca="1" si="51"/>
        <v>0</v>
      </c>
    </row>
    <row r="184" spans="1:24" x14ac:dyDescent="0.2">
      <c r="A184" s="6" t="s">
        <v>1071</v>
      </c>
      <c r="B184" s="9">
        <f t="shared" ca="1" si="44"/>
        <v>0</v>
      </c>
      <c r="C184" s="2" t="str">
        <f>+VLOOKUP(A184,'Membership data'!$E:$F,2,FALSE)</f>
        <v>F</v>
      </c>
      <c r="D184" s="2" t="str">
        <f>+VLOOKUP(A184,'Membership data'!$E:$I,5,FALSE)</f>
        <v>V40</v>
      </c>
      <c r="E184" s="2" t="str">
        <f t="shared" si="45"/>
        <v>FV40</v>
      </c>
      <c r="F184" s="9"/>
      <c r="G184" s="1">
        <f t="shared" ca="1" si="56"/>
        <v>0</v>
      </c>
      <c r="H184" s="1">
        <f t="shared" ca="1" si="56"/>
        <v>0</v>
      </c>
      <c r="I184" s="1">
        <f t="shared" ca="1" si="56"/>
        <v>0</v>
      </c>
      <c r="J184" s="3" t="str">
        <f t="shared" ca="1" si="46"/>
        <v>Not eligible</v>
      </c>
      <c r="K184" s="1">
        <f t="shared" ca="1" si="57"/>
        <v>0</v>
      </c>
      <c r="L184" s="1">
        <f t="shared" ca="1" si="57"/>
        <v>0</v>
      </c>
      <c r="M184" s="1">
        <f t="shared" ca="1" si="57"/>
        <v>0</v>
      </c>
      <c r="N184" s="3">
        <f t="shared" ca="1" si="47"/>
        <v>0</v>
      </c>
      <c r="O184" s="1">
        <f t="shared" ca="1" si="58"/>
        <v>0</v>
      </c>
      <c r="P184" s="1">
        <f t="shared" ca="1" si="58"/>
        <v>88</v>
      </c>
      <c r="Q184" s="1">
        <f t="shared" ca="1" si="58"/>
        <v>0</v>
      </c>
      <c r="R184" s="3">
        <f t="shared" ca="1" si="48"/>
        <v>88</v>
      </c>
      <c r="S184" s="1">
        <f t="shared" ca="1" si="59"/>
        <v>63</v>
      </c>
      <c r="T184" s="1">
        <f t="shared" ca="1" si="59"/>
        <v>0</v>
      </c>
      <c r="U184" s="1">
        <f t="shared" ca="1" si="59"/>
        <v>0</v>
      </c>
      <c r="V184" s="3">
        <f t="shared" ca="1" si="49"/>
        <v>63</v>
      </c>
      <c r="W184" s="9" t="str">
        <f t="shared" ca="1" si="50"/>
        <v>No</v>
      </c>
      <c r="X184" s="9">
        <f t="shared" ca="1" si="51"/>
        <v>0</v>
      </c>
    </row>
    <row r="185" spans="1:24" x14ac:dyDescent="0.2">
      <c r="A185" s="6" t="s">
        <v>975</v>
      </c>
      <c r="B185" s="9">
        <f t="shared" ca="1" si="44"/>
        <v>0</v>
      </c>
      <c r="C185" s="2" t="str">
        <f>+VLOOKUP(A185,'Membership data'!$E:$F,2,FALSE)</f>
        <v>F</v>
      </c>
      <c r="D185" s="2" t="str">
        <f>+VLOOKUP(A185,'Membership data'!$E:$I,5,FALSE)</f>
        <v>SEN</v>
      </c>
      <c r="E185" s="2" t="str">
        <f t="shared" si="45"/>
        <v>FSEN</v>
      </c>
      <c r="F185" s="9"/>
      <c r="G185" s="1">
        <f t="shared" ca="1" si="56"/>
        <v>89</v>
      </c>
      <c r="H185" s="1">
        <f t="shared" ca="1" si="56"/>
        <v>0</v>
      </c>
      <c r="I185" s="1">
        <f t="shared" ca="1" si="56"/>
        <v>0</v>
      </c>
      <c r="J185" s="3">
        <f t="shared" ca="1" si="46"/>
        <v>89</v>
      </c>
      <c r="K185" s="1">
        <f t="shared" ca="1" si="57"/>
        <v>0</v>
      </c>
      <c r="L185" s="1">
        <f t="shared" ca="1" si="57"/>
        <v>0</v>
      </c>
      <c r="M185" s="1">
        <f t="shared" ca="1" si="57"/>
        <v>0</v>
      </c>
      <c r="N185" s="3">
        <f t="shared" ca="1" si="47"/>
        <v>0</v>
      </c>
      <c r="O185" s="1">
        <f t="shared" ca="1" si="58"/>
        <v>0</v>
      </c>
      <c r="P185" s="1">
        <f t="shared" ca="1" si="58"/>
        <v>0</v>
      </c>
      <c r="Q185" s="1">
        <f t="shared" ca="1" si="58"/>
        <v>0</v>
      </c>
      <c r="R185" s="3" t="str">
        <f t="shared" ca="1" si="48"/>
        <v>Not eligible</v>
      </c>
      <c r="S185" s="1">
        <f t="shared" ca="1" si="59"/>
        <v>61</v>
      </c>
      <c r="T185" s="1">
        <f t="shared" ca="1" si="59"/>
        <v>0</v>
      </c>
      <c r="U185" s="1">
        <f t="shared" ca="1" si="59"/>
        <v>0</v>
      </c>
      <c r="V185" s="3">
        <f t="shared" ca="1" si="49"/>
        <v>61</v>
      </c>
      <c r="W185" s="9" t="str">
        <f t="shared" ca="1" si="50"/>
        <v>No</v>
      </c>
      <c r="X185" s="9">
        <f t="shared" ca="1" si="51"/>
        <v>0</v>
      </c>
    </row>
    <row r="186" spans="1:24" x14ac:dyDescent="0.2">
      <c r="A186" s="6" t="s">
        <v>1043</v>
      </c>
      <c r="B186" s="9">
        <f t="shared" ca="1" si="44"/>
        <v>0</v>
      </c>
      <c r="C186" s="2" t="str">
        <f>+VLOOKUP(A186,'Membership data'!$E:$F,2,FALSE)</f>
        <v>F</v>
      </c>
      <c r="D186" s="2" t="str">
        <f>+VLOOKUP(A186,'Membership data'!$E:$I,5,FALSE)</f>
        <v>SEN</v>
      </c>
      <c r="E186" s="2" t="str">
        <f t="shared" si="45"/>
        <v>FSEN</v>
      </c>
      <c r="F186" s="9"/>
      <c r="G186" s="1">
        <f t="shared" ref="G186:I205" ca="1" si="60">+IFERROR(VLOOKUP($A186,INDIRECT("'"&amp;G$4&amp;"'!B:K"),10,FALSE),0)</f>
        <v>80</v>
      </c>
      <c r="H186" s="1">
        <f t="shared" ca="1" si="60"/>
        <v>0</v>
      </c>
      <c r="I186" s="1">
        <f t="shared" ca="1" si="60"/>
        <v>0</v>
      </c>
      <c r="J186" s="3">
        <f t="shared" ca="1" si="46"/>
        <v>80</v>
      </c>
      <c r="K186" s="1">
        <f t="shared" ref="K186:M205" ca="1" si="61">+IFERROR(VLOOKUP($A186,INDIRECT("'"&amp;K$4&amp;"'!B:K"),10,FALSE),0)</f>
        <v>0</v>
      </c>
      <c r="L186" s="1">
        <f t="shared" ca="1" si="61"/>
        <v>0</v>
      </c>
      <c r="M186" s="1">
        <f t="shared" ca="1" si="61"/>
        <v>0</v>
      </c>
      <c r="N186" s="3">
        <f t="shared" ca="1" si="47"/>
        <v>0</v>
      </c>
      <c r="O186" s="1">
        <f t="shared" ref="O186:Q205" ca="1" si="62">+IFERROR(VLOOKUP($A186,INDIRECT("'"&amp;O$4&amp;"'!B:K"),10,FALSE),0)</f>
        <v>0</v>
      </c>
      <c r="P186" s="1">
        <f t="shared" ca="1" si="62"/>
        <v>0</v>
      </c>
      <c r="Q186" s="1">
        <f t="shared" ca="1" si="62"/>
        <v>0</v>
      </c>
      <c r="R186" s="3" t="str">
        <f t="shared" ca="1" si="48"/>
        <v>Not eligible</v>
      </c>
      <c r="S186" s="1">
        <f t="shared" ref="S186:U205" ca="1" si="63">+IFERROR(VLOOKUP($A186,INDIRECT("'"&amp;S$4&amp;"'!B:K"),10,FALSE),0)</f>
        <v>59</v>
      </c>
      <c r="T186" s="1">
        <f t="shared" ca="1" si="63"/>
        <v>0</v>
      </c>
      <c r="U186" s="1">
        <f t="shared" ca="1" si="63"/>
        <v>0</v>
      </c>
      <c r="V186" s="3">
        <f t="shared" ca="1" si="49"/>
        <v>59</v>
      </c>
      <c r="W186" s="9" t="str">
        <f t="shared" ca="1" si="50"/>
        <v>No</v>
      </c>
      <c r="X186" s="9">
        <f t="shared" ca="1" si="51"/>
        <v>0</v>
      </c>
    </row>
    <row r="187" spans="1:24" x14ac:dyDescent="0.2">
      <c r="A187" s="6" t="s">
        <v>986</v>
      </c>
      <c r="B187" s="9">
        <f t="shared" ca="1" si="44"/>
        <v>0</v>
      </c>
      <c r="C187" s="2" t="str">
        <f>+VLOOKUP(A187,'Membership data'!$E:$F,2,FALSE)</f>
        <v>F</v>
      </c>
      <c r="D187" s="2" t="str">
        <f>+VLOOKUP(A187,'Membership data'!$E:$I,5,FALSE)</f>
        <v>V50</v>
      </c>
      <c r="E187" s="2" t="str">
        <f t="shared" si="45"/>
        <v>FV50</v>
      </c>
      <c r="F187" s="9"/>
      <c r="G187" s="1">
        <f t="shared" ca="1" si="60"/>
        <v>0</v>
      </c>
      <c r="H187" s="1">
        <f t="shared" ca="1" si="60"/>
        <v>0</v>
      </c>
      <c r="I187" s="1">
        <f t="shared" ca="1" si="60"/>
        <v>0</v>
      </c>
      <c r="J187" s="3" t="str">
        <f t="shared" ca="1" si="46"/>
        <v>Not eligible</v>
      </c>
      <c r="K187" s="1">
        <f t="shared" ca="1" si="61"/>
        <v>0</v>
      </c>
      <c r="L187" s="1">
        <f t="shared" ca="1" si="61"/>
        <v>87</v>
      </c>
      <c r="M187" s="1">
        <f t="shared" ca="1" si="61"/>
        <v>0</v>
      </c>
      <c r="N187" s="3">
        <f t="shared" ca="1" si="47"/>
        <v>87</v>
      </c>
      <c r="O187" s="1">
        <f t="shared" ca="1" si="62"/>
        <v>0</v>
      </c>
      <c r="P187" s="1">
        <f t="shared" ca="1" si="62"/>
        <v>0</v>
      </c>
      <c r="Q187" s="1">
        <f t="shared" ca="1" si="62"/>
        <v>0</v>
      </c>
      <c r="R187" s="3" t="str">
        <f t="shared" ca="1" si="48"/>
        <v>Not eligible</v>
      </c>
      <c r="S187" s="1">
        <f t="shared" ca="1" si="63"/>
        <v>57</v>
      </c>
      <c r="T187" s="1">
        <f t="shared" ca="1" si="63"/>
        <v>0</v>
      </c>
      <c r="U187" s="1">
        <f t="shared" ca="1" si="63"/>
        <v>0</v>
      </c>
      <c r="V187" s="3">
        <f t="shared" ca="1" si="49"/>
        <v>57</v>
      </c>
      <c r="W187" s="9" t="str">
        <f t="shared" ca="1" si="50"/>
        <v>No</v>
      </c>
      <c r="X187" s="9">
        <f t="shared" ca="1" si="51"/>
        <v>0</v>
      </c>
    </row>
    <row r="188" spans="1:24" x14ac:dyDescent="0.2">
      <c r="A188" s="6" t="s">
        <v>991</v>
      </c>
      <c r="B188" s="9">
        <f t="shared" ca="1" si="44"/>
        <v>213</v>
      </c>
      <c r="C188" s="2" t="str">
        <f>+VLOOKUP(A188,'Membership data'!$E:$F,2,FALSE)</f>
        <v>F</v>
      </c>
      <c r="D188" s="2" t="str">
        <f>+VLOOKUP(A188,'Membership data'!$E:$I,5,FALSE)</f>
        <v>V40</v>
      </c>
      <c r="E188" s="2" t="str">
        <f t="shared" si="45"/>
        <v>FV40</v>
      </c>
      <c r="F188" s="9"/>
      <c r="G188" s="1">
        <f t="shared" ca="1" si="60"/>
        <v>75</v>
      </c>
      <c r="H188" s="1">
        <f t="shared" ca="1" si="60"/>
        <v>0</v>
      </c>
      <c r="I188" s="1">
        <f t="shared" ca="1" si="60"/>
        <v>0</v>
      </c>
      <c r="J188" s="3">
        <f t="shared" ca="1" si="46"/>
        <v>75</v>
      </c>
      <c r="K188" s="1">
        <f t="shared" ca="1" si="61"/>
        <v>0</v>
      </c>
      <c r="L188" s="1">
        <f t="shared" ca="1" si="61"/>
        <v>0</v>
      </c>
      <c r="M188" s="1">
        <f t="shared" ca="1" si="61"/>
        <v>0</v>
      </c>
      <c r="N188" s="3">
        <f t="shared" ca="1" si="47"/>
        <v>0</v>
      </c>
      <c r="O188" s="1">
        <f t="shared" ca="1" si="62"/>
        <v>0</v>
      </c>
      <c r="P188" s="1">
        <f t="shared" ca="1" si="62"/>
        <v>82</v>
      </c>
      <c r="Q188" s="1">
        <f t="shared" ca="1" si="62"/>
        <v>0</v>
      </c>
      <c r="R188" s="3">
        <f t="shared" ca="1" si="48"/>
        <v>82</v>
      </c>
      <c r="S188" s="1">
        <f t="shared" ca="1" si="63"/>
        <v>56</v>
      </c>
      <c r="T188" s="1">
        <f t="shared" ca="1" si="63"/>
        <v>0</v>
      </c>
      <c r="U188" s="1">
        <f t="shared" ca="1" si="63"/>
        <v>0</v>
      </c>
      <c r="V188" s="3">
        <f t="shared" ca="1" si="49"/>
        <v>56</v>
      </c>
      <c r="W188" s="9" t="str">
        <f t="shared" ca="1" si="50"/>
        <v>Yes</v>
      </c>
      <c r="X188" s="9">
        <f t="shared" ca="1" si="51"/>
        <v>213</v>
      </c>
    </row>
    <row r="189" spans="1:24" x14ac:dyDescent="0.2">
      <c r="A189" s="6" t="s">
        <v>936</v>
      </c>
      <c r="B189" s="9">
        <f t="shared" ca="1" si="44"/>
        <v>0</v>
      </c>
      <c r="C189" s="2" t="str">
        <f>+VLOOKUP(A189,'Membership data'!$E:$F,2,FALSE)</f>
        <v>F</v>
      </c>
      <c r="D189" s="2" t="str">
        <f>+VLOOKUP(A189,'Membership data'!$E:$I,5,FALSE)</f>
        <v>V40</v>
      </c>
      <c r="E189" s="2" t="str">
        <f t="shared" si="45"/>
        <v>FV40</v>
      </c>
      <c r="F189" s="9"/>
      <c r="G189" s="1">
        <f t="shared" ca="1" si="60"/>
        <v>72</v>
      </c>
      <c r="H189" s="1">
        <f t="shared" ca="1" si="60"/>
        <v>85</v>
      </c>
      <c r="I189" s="1">
        <f t="shared" ca="1" si="60"/>
        <v>0</v>
      </c>
      <c r="J189" s="3">
        <f t="shared" ca="1" si="46"/>
        <v>85</v>
      </c>
      <c r="K189" s="1">
        <f t="shared" ca="1" si="61"/>
        <v>0</v>
      </c>
      <c r="L189" s="1">
        <f t="shared" ca="1" si="61"/>
        <v>0</v>
      </c>
      <c r="M189" s="1">
        <f t="shared" ca="1" si="61"/>
        <v>0</v>
      </c>
      <c r="N189" s="3">
        <f t="shared" ca="1" si="47"/>
        <v>0</v>
      </c>
      <c r="O189" s="1">
        <f t="shared" ca="1" si="62"/>
        <v>0</v>
      </c>
      <c r="P189" s="1">
        <f t="shared" ca="1" si="62"/>
        <v>0</v>
      </c>
      <c r="Q189" s="1">
        <f t="shared" ca="1" si="62"/>
        <v>0</v>
      </c>
      <c r="R189" s="3" t="str">
        <f t="shared" ca="1" si="48"/>
        <v>Not eligible</v>
      </c>
      <c r="S189" s="1">
        <f t="shared" ca="1" si="63"/>
        <v>55</v>
      </c>
      <c r="T189" s="1">
        <f t="shared" ca="1" si="63"/>
        <v>79</v>
      </c>
      <c r="U189" s="1">
        <f t="shared" ca="1" si="63"/>
        <v>0</v>
      </c>
      <c r="V189" s="3">
        <f t="shared" ca="1" si="49"/>
        <v>79</v>
      </c>
      <c r="W189" s="9" t="str">
        <f t="shared" ca="1" si="50"/>
        <v>No</v>
      </c>
      <c r="X189" s="9">
        <f t="shared" ca="1" si="51"/>
        <v>0</v>
      </c>
    </row>
    <row r="190" spans="1:24" x14ac:dyDescent="0.2">
      <c r="A190" s="6" t="s">
        <v>1148</v>
      </c>
      <c r="B190" s="9">
        <f t="shared" ca="1" si="44"/>
        <v>0</v>
      </c>
      <c r="C190" s="2" t="str">
        <f>+VLOOKUP(A190,'Membership data'!$E:$F,2,FALSE)</f>
        <v>F</v>
      </c>
      <c r="D190" s="2" t="str">
        <f>+VLOOKUP(A190,'Membership data'!$E:$I,5,FALSE)</f>
        <v>V40</v>
      </c>
      <c r="E190" s="2" t="str">
        <f t="shared" si="45"/>
        <v>FV40</v>
      </c>
      <c r="F190" s="9"/>
      <c r="G190" s="1">
        <f t="shared" ca="1" si="60"/>
        <v>0</v>
      </c>
      <c r="H190" s="1">
        <f t="shared" ca="1" si="60"/>
        <v>0</v>
      </c>
      <c r="I190" s="1">
        <f t="shared" ca="1" si="60"/>
        <v>0</v>
      </c>
      <c r="J190" s="3" t="str">
        <f t="shared" ca="1" si="46"/>
        <v>Not eligible</v>
      </c>
      <c r="K190" s="1">
        <f t="shared" ca="1" si="61"/>
        <v>0</v>
      </c>
      <c r="L190" s="1">
        <f t="shared" ca="1" si="61"/>
        <v>0</v>
      </c>
      <c r="M190" s="1">
        <f t="shared" ca="1" si="61"/>
        <v>0</v>
      </c>
      <c r="N190" s="3">
        <f t="shared" ca="1" si="47"/>
        <v>0</v>
      </c>
      <c r="O190" s="1">
        <f t="shared" ca="1" si="62"/>
        <v>0</v>
      </c>
      <c r="P190" s="1">
        <f t="shared" ca="1" si="62"/>
        <v>0</v>
      </c>
      <c r="Q190" s="1">
        <f t="shared" ca="1" si="62"/>
        <v>0</v>
      </c>
      <c r="R190" s="3" t="str">
        <f t="shared" ca="1" si="48"/>
        <v>Not eligible</v>
      </c>
      <c r="S190" s="1">
        <f t="shared" ca="1" si="63"/>
        <v>54</v>
      </c>
      <c r="T190" s="1">
        <f t="shared" ca="1" si="63"/>
        <v>0</v>
      </c>
      <c r="U190" s="1">
        <f t="shared" ca="1" si="63"/>
        <v>0</v>
      </c>
      <c r="V190" s="3">
        <f t="shared" ca="1" si="49"/>
        <v>54</v>
      </c>
      <c r="W190" s="9" t="str">
        <f t="shared" ca="1" si="50"/>
        <v>No</v>
      </c>
      <c r="X190" s="9">
        <f t="shared" ca="1" si="51"/>
        <v>0</v>
      </c>
    </row>
    <row r="191" spans="1:24" x14ac:dyDescent="0.2">
      <c r="A191" s="6" t="s">
        <v>884</v>
      </c>
      <c r="B191" s="9">
        <f t="shared" ca="1" si="44"/>
        <v>0</v>
      </c>
      <c r="C191" s="2" t="str">
        <f>+VLOOKUP(A191,'Membership data'!$E:$F,2,FALSE)</f>
        <v>F</v>
      </c>
      <c r="D191" s="2" t="str">
        <f>+VLOOKUP(A191,'Membership data'!$E:$I,5,FALSE)</f>
        <v>V50</v>
      </c>
      <c r="E191" s="2" t="str">
        <f t="shared" si="45"/>
        <v>FV50</v>
      </c>
      <c r="F191" s="9"/>
      <c r="G191" s="1">
        <f t="shared" ca="1" si="60"/>
        <v>0</v>
      </c>
      <c r="H191" s="1">
        <f t="shared" ca="1" si="60"/>
        <v>0</v>
      </c>
      <c r="I191" s="1">
        <f t="shared" ca="1" si="60"/>
        <v>0</v>
      </c>
      <c r="J191" s="3" t="str">
        <f t="shared" ca="1" si="46"/>
        <v>Not eligible</v>
      </c>
      <c r="K191" s="1">
        <f t="shared" ca="1" si="61"/>
        <v>0</v>
      </c>
      <c r="L191" s="1">
        <f t="shared" ca="1" si="61"/>
        <v>0</v>
      </c>
      <c r="M191" s="1">
        <f t="shared" ca="1" si="61"/>
        <v>0</v>
      </c>
      <c r="N191" s="3">
        <f t="shared" ca="1" si="47"/>
        <v>0</v>
      </c>
      <c r="O191" s="1">
        <f t="shared" ca="1" si="62"/>
        <v>0</v>
      </c>
      <c r="P191" s="1">
        <f t="shared" ca="1" si="62"/>
        <v>0</v>
      </c>
      <c r="Q191" s="1">
        <f t="shared" ca="1" si="62"/>
        <v>0</v>
      </c>
      <c r="R191" s="3" t="str">
        <f t="shared" ca="1" si="48"/>
        <v>Not eligible</v>
      </c>
      <c r="S191" s="1">
        <f t="shared" ca="1" si="63"/>
        <v>50</v>
      </c>
      <c r="T191" s="1">
        <f t="shared" ca="1" si="63"/>
        <v>0</v>
      </c>
      <c r="U191" s="1">
        <f t="shared" ca="1" si="63"/>
        <v>0</v>
      </c>
      <c r="V191" s="3">
        <f t="shared" ca="1" si="49"/>
        <v>50</v>
      </c>
      <c r="W191" s="9" t="str">
        <f t="shared" ca="1" si="50"/>
        <v>No</v>
      </c>
      <c r="X191" s="9">
        <f t="shared" ca="1" si="51"/>
        <v>0</v>
      </c>
    </row>
    <row r="192" spans="1:24" x14ac:dyDescent="0.2">
      <c r="A192" s="6" t="s">
        <v>1149</v>
      </c>
      <c r="B192" s="9">
        <f t="shared" ca="1" si="44"/>
        <v>0</v>
      </c>
      <c r="C192" s="2" t="str">
        <f>+VLOOKUP(A192,'Membership data'!$E:$F,2,FALSE)</f>
        <v>F</v>
      </c>
      <c r="D192" s="2" t="str">
        <f>+VLOOKUP(A192,'Membership data'!$E:$I,5,FALSE)</f>
        <v>V50</v>
      </c>
      <c r="E192" s="2" t="str">
        <f t="shared" si="45"/>
        <v>FV50</v>
      </c>
      <c r="F192" s="9"/>
      <c r="G192" s="1">
        <f t="shared" ca="1" si="60"/>
        <v>0</v>
      </c>
      <c r="H192" s="1">
        <f t="shared" ca="1" si="60"/>
        <v>0</v>
      </c>
      <c r="I192" s="1">
        <f t="shared" ca="1" si="60"/>
        <v>0</v>
      </c>
      <c r="J192" s="3" t="str">
        <f t="shared" ca="1" si="46"/>
        <v>Not eligible</v>
      </c>
      <c r="K192" s="1">
        <f t="shared" ca="1" si="61"/>
        <v>0</v>
      </c>
      <c r="L192" s="1">
        <f t="shared" ca="1" si="61"/>
        <v>0</v>
      </c>
      <c r="M192" s="1">
        <f t="shared" ca="1" si="61"/>
        <v>0</v>
      </c>
      <c r="N192" s="3">
        <f t="shared" ca="1" si="47"/>
        <v>0</v>
      </c>
      <c r="O192" s="1">
        <f t="shared" ca="1" si="62"/>
        <v>0</v>
      </c>
      <c r="P192" s="1">
        <f t="shared" ca="1" si="62"/>
        <v>0</v>
      </c>
      <c r="Q192" s="1">
        <f t="shared" ca="1" si="62"/>
        <v>0</v>
      </c>
      <c r="R192" s="3" t="str">
        <f t="shared" ca="1" si="48"/>
        <v>Not eligible</v>
      </c>
      <c r="S192" s="1">
        <f t="shared" ca="1" si="63"/>
        <v>49</v>
      </c>
      <c r="T192" s="1">
        <f t="shared" ca="1" si="63"/>
        <v>0</v>
      </c>
      <c r="U192" s="1">
        <f t="shared" ca="1" si="63"/>
        <v>0</v>
      </c>
      <c r="V192" s="3">
        <f t="shared" ca="1" si="49"/>
        <v>49</v>
      </c>
      <c r="W192" s="9" t="str">
        <f t="shared" ca="1" si="50"/>
        <v>No</v>
      </c>
      <c r="X192" s="9">
        <f t="shared" ca="1" si="51"/>
        <v>0</v>
      </c>
    </row>
    <row r="193" spans="1:24" x14ac:dyDescent="0.2">
      <c r="A193" s="6" t="s">
        <v>1050</v>
      </c>
      <c r="B193" s="9">
        <f t="shared" ca="1" si="44"/>
        <v>0</v>
      </c>
      <c r="C193" s="2" t="str">
        <f>+VLOOKUP(A193,'Membership data'!$E:$F,2,FALSE)</f>
        <v>F</v>
      </c>
      <c r="D193" s="2" t="str">
        <f>+VLOOKUP(A193,'Membership data'!$E:$I,5,FALSE)</f>
        <v>V50</v>
      </c>
      <c r="E193" s="2" t="str">
        <f t="shared" si="45"/>
        <v>FV50</v>
      </c>
      <c r="F193" s="9"/>
      <c r="G193" s="1">
        <f t="shared" ca="1" si="60"/>
        <v>0</v>
      </c>
      <c r="H193" s="1">
        <f t="shared" ca="1" si="60"/>
        <v>0</v>
      </c>
      <c r="I193" s="1">
        <f t="shared" ca="1" si="60"/>
        <v>0</v>
      </c>
      <c r="J193" s="3" t="str">
        <f t="shared" ca="1" si="46"/>
        <v>Not eligible</v>
      </c>
      <c r="K193" s="1">
        <f t="shared" ca="1" si="61"/>
        <v>0</v>
      </c>
      <c r="L193" s="1">
        <f t="shared" ca="1" si="61"/>
        <v>0</v>
      </c>
      <c r="M193" s="1">
        <f t="shared" ca="1" si="61"/>
        <v>0</v>
      </c>
      <c r="N193" s="3">
        <f t="shared" ca="1" si="47"/>
        <v>0</v>
      </c>
      <c r="O193" s="1">
        <f t="shared" ca="1" si="62"/>
        <v>0</v>
      </c>
      <c r="P193" s="1">
        <f t="shared" ca="1" si="62"/>
        <v>0</v>
      </c>
      <c r="Q193" s="1">
        <f t="shared" ca="1" si="62"/>
        <v>0</v>
      </c>
      <c r="R193" s="3" t="str">
        <f t="shared" ca="1" si="48"/>
        <v>Not eligible</v>
      </c>
      <c r="S193" s="1">
        <f t="shared" ca="1" si="63"/>
        <v>48</v>
      </c>
      <c r="T193" s="1">
        <f t="shared" ca="1" si="63"/>
        <v>0</v>
      </c>
      <c r="U193" s="1">
        <f t="shared" ca="1" si="63"/>
        <v>0</v>
      </c>
      <c r="V193" s="3">
        <f t="shared" ca="1" si="49"/>
        <v>48</v>
      </c>
      <c r="W193" s="9" t="str">
        <f t="shared" ca="1" si="50"/>
        <v>No</v>
      </c>
      <c r="X193" s="9">
        <f t="shared" ca="1" si="51"/>
        <v>0</v>
      </c>
    </row>
    <row r="194" spans="1:24" x14ac:dyDescent="0.2">
      <c r="A194" s="6" t="s">
        <v>935</v>
      </c>
      <c r="B194" s="9">
        <f t="shared" ca="1" si="44"/>
        <v>0</v>
      </c>
      <c r="C194" s="2" t="str">
        <f>+VLOOKUP(A194,'Membership data'!$E:$F,2,FALSE)</f>
        <v>F</v>
      </c>
      <c r="D194" s="2" t="str">
        <f>+VLOOKUP(A194,'Membership data'!$E:$I,5,FALSE)</f>
        <v>SEN</v>
      </c>
      <c r="E194" s="2" t="str">
        <f t="shared" si="45"/>
        <v>FSEN</v>
      </c>
      <c r="F194" s="9"/>
      <c r="G194" s="1">
        <f t="shared" ca="1" si="60"/>
        <v>0</v>
      </c>
      <c r="H194" s="1">
        <f t="shared" ca="1" si="60"/>
        <v>80</v>
      </c>
      <c r="I194" s="1">
        <f t="shared" ca="1" si="60"/>
        <v>0</v>
      </c>
      <c r="J194" s="3">
        <f t="shared" ca="1" si="46"/>
        <v>80</v>
      </c>
      <c r="K194" s="1">
        <f t="shared" ca="1" si="61"/>
        <v>0</v>
      </c>
      <c r="L194" s="1">
        <f t="shared" ca="1" si="61"/>
        <v>0</v>
      </c>
      <c r="M194" s="1">
        <f t="shared" ca="1" si="61"/>
        <v>0</v>
      </c>
      <c r="N194" s="3">
        <f t="shared" ca="1" si="47"/>
        <v>0</v>
      </c>
      <c r="O194" s="1">
        <f t="shared" ca="1" si="62"/>
        <v>0</v>
      </c>
      <c r="P194" s="1">
        <f t="shared" ca="1" si="62"/>
        <v>0</v>
      </c>
      <c r="Q194" s="1">
        <f t="shared" ca="1" si="62"/>
        <v>0</v>
      </c>
      <c r="R194" s="3" t="str">
        <f t="shared" ca="1" si="48"/>
        <v>Not eligible</v>
      </c>
      <c r="S194" s="1">
        <f t="shared" ca="1" si="63"/>
        <v>47</v>
      </c>
      <c r="T194" s="1">
        <f t="shared" ca="1" si="63"/>
        <v>0</v>
      </c>
      <c r="U194" s="1">
        <f t="shared" ca="1" si="63"/>
        <v>0</v>
      </c>
      <c r="V194" s="3">
        <f t="shared" ca="1" si="49"/>
        <v>47</v>
      </c>
      <c r="W194" s="9" t="str">
        <f t="shared" ca="1" si="50"/>
        <v>No</v>
      </c>
      <c r="X194" s="9">
        <f t="shared" ca="1" si="51"/>
        <v>0</v>
      </c>
    </row>
    <row r="195" spans="1:24" x14ac:dyDescent="0.2">
      <c r="A195" s="6" t="s">
        <v>1150</v>
      </c>
      <c r="B195" s="9">
        <f t="shared" ca="1" si="44"/>
        <v>0</v>
      </c>
      <c r="C195" s="2" t="str">
        <f>+VLOOKUP(A195,'Membership data'!$E:$F,2,FALSE)</f>
        <v>F</v>
      </c>
      <c r="D195" s="2" t="str">
        <f>+VLOOKUP(A195,'Membership data'!$E:$I,5,FALSE)</f>
        <v>V40</v>
      </c>
      <c r="E195" s="2" t="str">
        <f t="shared" si="45"/>
        <v>FV40</v>
      </c>
      <c r="F195" s="9"/>
      <c r="G195" s="1">
        <f t="shared" ca="1" si="60"/>
        <v>0</v>
      </c>
      <c r="H195" s="1">
        <f t="shared" ca="1" si="60"/>
        <v>0</v>
      </c>
      <c r="I195" s="1">
        <f t="shared" ca="1" si="60"/>
        <v>0</v>
      </c>
      <c r="J195" s="3" t="str">
        <f t="shared" ca="1" si="46"/>
        <v>Not eligible</v>
      </c>
      <c r="K195" s="1">
        <f t="shared" ca="1" si="61"/>
        <v>0</v>
      </c>
      <c r="L195" s="1">
        <f t="shared" ca="1" si="61"/>
        <v>0</v>
      </c>
      <c r="M195" s="1">
        <f t="shared" ca="1" si="61"/>
        <v>0</v>
      </c>
      <c r="N195" s="3">
        <f t="shared" ca="1" si="47"/>
        <v>0</v>
      </c>
      <c r="O195" s="1">
        <f t="shared" ca="1" si="62"/>
        <v>0</v>
      </c>
      <c r="P195" s="1">
        <f t="shared" ca="1" si="62"/>
        <v>0</v>
      </c>
      <c r="Q195" s="1">
        <f t="shared" ca="1" si="62"/>
        <v>0</v>
      </c>
      <c r="R195" s="3" t="str">
        <f t="shared" ca="1" si="48"/>
        <v>Not eligible</v>
      </c>
      <c r="S195" s="1">
        <f t="shared" ca="1" si="63"/>
        <v>45</v>
      </c>
      <c r="T195" s="1">
        <f t="shared" ca="1" si="63"/>
        <v>0</v>
      </c>
      <c r="U195" s="1">
        <f t="shared" ca="1" si="63"/>
        <v>0</v>
      </c>
      <c r="V195" s="3">
        <f t="shared" ca="1" si="49"/>
        <v>45</v>
      </c>
      <c r="W195" s="9" t="str">
        <f t="shared" ca="1" si="50"/>
        <v>No</v>
      </c>
      <c r="X195" s="9">
        <f t="shared" ca="1" si="51"/>
        <v>0</v>
      </c>
    </row>
    <row r="196" spans="1:24" x14ac:dyDescent="0.2">
      <c r="A196" s="6" t="s">
        <v>1151</v>
      </c>
      <c r="B196" s="9">
        <f t="shared" ca="1" si="44"/>
        <v>0</v>
      </c>
      <c r="C196" s="2" t="str">
        <f>+VLOOKUP(A196,'Membership data'!$E:$F,2,FALSE)</f>
        <v>F</v>
      </c>
      <c r="D196" s="2" t="str">
        <f>+VLOOKUP(A196,'Membership data'!$E:$I,5,FALSE)</f>
        <v>V40</v>
      </c>
      <c r="E196" s="2" t="str">
        <f t="shared" si="45"/>
        <v>FV40</v>
      </c>
      <c r="F196" s="9"/>
      <c r="G196" s="1">
        <f t="shared" ca="1" si="60"/>
        <v>0</v>
      </c>
      <c r="H196" s="1">
        <f t="shared" ca="1" si="60"/>
        <v>0</v>
      </c>
      <c r="I196" s="1">
        <f t="shared" ca="1" si="60"/>
        <v>0</v>
      </c>
      <c r="J196" s="3" t="str">
        <f t="shared" ca="1" si="46"/>
        <v>Not eligible</v>
      </c>
      <c r="K196" s="1">
        <f t="shared" ca="1" si="61"/>
        <v>0</v>
      </c>
      <c r="L196" s="1">
        <f t="shared" ca="1" si="61"/>
        <v>0</v>
      </c>
      <c r="M196" s="1">
        <f t="shared" ca="1" si="61"/>
        <v>0</v>
      </c>
      <c r="N196" s="3">
        <f t="shared" ca="1" si="47"/>
        <v>0</v>
      </c>
      <c r="O196" s="1">
        <f t="shared" ca="1" si="62"/>
        <v>0</v>
      </c>
      <c r="P196" s="1">
        <f t="shared" ca="1" si="62"/>
        <v>0</v>
      </c>
      <c r="Q196" s="1">
        <f t="shared" ca="1" si="62"/>
        <v>0</v>
      </c>
      <c r="R196" s="3" t="str">
        <f t="shared" ca="1" si="48"/>
        <v>Not eligible</v>
      </c>
      <c r="S196" s="1">
        <f t="shared" ca="1" si="63"/>
        <v>44</v>
      </c>
      <c r="T196" s="1">
        <f t="shared" ca="1" si="63"/>
        <v>0</v>
      </c>
      <c r="U196" s="1">
        <f t="shared" ca="1" si="63"/>
        <v>0</v>
      </c>
      <c r="V196" s="3">
        <f t="shared" ca="1" si="49"/>
        <v>44</v>
      </c>
      <c r="W196" s="9" t="str">
        <f t="shared" ca="1" si="50"/>
        <v>No</v>
      </c>
      <c r="X196" s="9">
        <f t="shared" ca="1" si="51"/>
        <v>0</v>
      </c>
    </row>
    <row r="197" spans="1:24" x14ac:dyDescent="0.2">
      <c r="A197" s="6" t="s">
        <v>1152</v>
      </c>
      <c r="B197" s="9">
        <f t="shared" ca="1" si="44"/>
        <v>0</v>
      </c>
      <c r="C197" s="2" t="str">
        <f>+VLOOKUP(A197,'Membership data'!$E:$F,2,FALSE)</f>
        <v>F</v>
      </c>
      <c r="D197" s="2" t="str">
        <f>+VLOOKUP(A197,'Membership data'!$E:$I,5,FALSE)</f>
        <v>SEN</v>
      </c>
      <c r="E197" s="2" t="str">
        <f t="shared" si="45"/>
        <v>FSEN</v>
      </c>
      <c r="F197" s="9"/>
      <c r="G197" s="1">
        <f t="shared" ca="1" si="60"/>
        <v>0</v>
      </c>
      <c r="H197" s="1">
        <f t="shared" ca="1" si="60"/>
        <v>83</v>
      </c>
      <c r="I197" s="1">
        <f t="shared" ca="1" si="60"/>
        <v>0</v>
      </c>
      <c r="J197" s="3">
        <f t="shared" ca="1" si="46"/>
        <v>83</v>
      </c>
      <c r="K197" s="1">
        <f t="shared" ca="1" si="61"/>
        <v>0</v>
      </c>
      <c r="L197" s="1">
        <f t="shared" ca="1" si="61"/>
        <v>0</v>
      </c>
      <c r="M197" s="1">
        <f t="shared" ca="1" si="61"/>
        <v>0</v>
      </c>
      <c r="N197" s="3">
        <f t="shared" ca="1" si="47"/>
        <v>0</v>
      </c>
      <c r="O197" s="1">
        <f t="shared" ca="1" si="62"/>
        <v>0</v>
      </c>
      <c r="P197" s="1">
        <f t="shared" ca="1" si="62"/>
        <v>0</v>
      </c>
      <c r="Q197" s="1">
        <f t="shared" ca="1" si="62"/>
        <v>0</v>
      </c>
      <c r="R197" s="3" t="str">
        <f t="shared" ca="1" si="48"/>
        <v>Not eligible</v>
      </c>
      <c r="S197" s="1">
        <f t="shared" ca="1" si="63"/>
        <v>39</v>
      </c>
      <c r="T197" s="1">
        <f t="shared" ca="1" si="63"/>
        <v>0</v>
      </c>
      <c r="U197" s="1">
        <f t="shared" ca="1" si="63"/>
        <v>0</v>
      </c>
      <c r="V197" s="3">
        <f t="shared" ca="1" si="49"/>
        <v>39</v>
      </c>
      <c r="W197" s="9" t="str">
        <f t="shared" ca="1" si="50"/>
        <v>No</v>
      </c>
      <c r="X197" s="9">
        <f t="shared" ca="1" si="51"/>
        <v>0</v>
      </c>
    </row>
    <row r="198" spans="1:24" x14ac:dyDescent="0.2">
      <c r="A198" s="6" t="s">
        <v>937</v>
      </c>
      <c r="B198" s="9">
        <f t="shared" ref="B198:B261" ca="1" si="64">+X198</f>
        <v>0</v>
      </c>
      <c r="C198" s="2" t="str">
        <f>+VLOOKUP(A198,'Membership data'!$E:$F,2,FALSE)</f>
        <v>F</v>
      </c>
      <c r="D198" s="2" t="str">
        <f>+VLOOKUP(A198,'Membership data'!$E:$I,5,FALSE)</f>
        <v>V40</v>
      </c>
      <c r="E198" s="2" t="str">
        <f t="shared" ref="E198:E261" si="65">+C198&amp;D198</f>
        <v>FV40</v>
      </c>
      <c r="F198" s="9"/>
      <c r="G198" s="1">
        <f t="shared" ca="1" si="60"/>
        <v>0</v>
      </c>
      <c r="H198" s="1">
        <f t="shared" ca="1" si="60"/>
        <v>84</v>
      </c>
      <c r="I198" s="1">
        <f t="shared" ca="1" si="60"/>
        <v>0</v>
      </c>
      <c r="J198" s="3">
        <f t="shared" ref="J198:J261" ca="1" si="66">+IF($J$6="COMPLETE",IF(SUM(G198:I198)=0,"Not eligible",MAX(G198:I198)),MAX(G198:I198))</f>
        <v>84</v>
      </c>
      <c r="K198" s="1">
        <f t="shared" ca="1" si="61"/>
        <v>0</v>
      </c>
      <c r="L198" s="1">
        <f t="shared" ca="1" si="61"/>
        <v>0</v>
      </c>
      <c r="M198" s="1">
        <f t="shared" ca="1" si="61"/>
        <v>0</v>
      </c>
      <c r="N198" s="3">
        <f t="shared" ref="N198:N261" ca="1" si="67">+IF($N$6="COMPLETE",IF(SUM(K198:M198)=0,"Not eligible",MAX(K198:M198)),MAX(K198:M198))</f>
        <v>0</v>
      </c>
      <c r="O198" s="1">
        <f t="shared" ca="1" si="62"/>
        <v>0</v>
      </c>
      <c r="P198" s="1">
        <f t="shared" ca="1" si="62"/>
        <v>0</v>
      </c>
      <c r="Q198" s="1">
        <f t="shared" ca="1" si="62"/>
        <v>0</v>
      </c>
      <c r="R198" s="3" t="str">
        <f t="shared" ref="R198:R261" ca="1" si="68">+IF($R$6="COMPLETE",IF(SUM(O198:Q198)=0,"Not eligible",MAX(O198:Q198)),MAX(O198:Q198))</f>
        <v>Not eligible</v>
      </c>
      <c r="S198" s="1">
        <f t="shared" ca="1" si="63"/>
        <v>38</v>
      </c>
      <c r="T198" s="1">
        <f t="shared" ca="1" si="63"/>
        <v>0</v>
      </c>
      <c r="U198" s="1">
        <f t="shared" ca="1" si="63"/>
        <v>0</v>
      </c>
      <c r="V198" s="3">
        <f t="shared" ref="V198:V261" ca="1" si="69">+IF($V$6="COMPLETE",IF(SUM(S198:U198)=0,"Not eligible",MAX(S198:U198)),MAX(S198:U198))</f>
        <v>38</v>
      </c>
      <c r="W198" s="9" t="str">
        <f t="shared" ref="W198:W261" ca="1" si="70">+IF(J198="not eligible","No",IF(N198="not eligible","No",IF(R198="not eligible","No",IF(V198="not eligible","No","Yes"))))</f>
        <v>No</v>
      </c>
      <c r="X198" s="9">
        <f t="shared" ref="X198:X261" ca="1" si="71">+IF(W198="NO",0,SUM(V198,R198,N198,J198))</f>
        <v>0</v>
      </c>
    </row>
    <row r="199" spans="1:24" x14ac:dyDescent="0.2">
      <c r="A199" s="6" t="s">
        <v>1153</v>
      </c>
      <c r="B199" s="9">
        <f t="shared" ca="1" si="64"/>
        <v>0</v>
      </c>
      <c r="C199" s="2" t="str">
        <f>+VLOOKUP(A199,'Membership data'!$E:$F,2,FALSE)</f>
        <v>F</v>
      </c>
      <c r="D199" s="2" t="str">
        <f>+VLOOKUP(A199,'Membership data'!$E:$I,5,FALSE)</f>
        <v>SEN</v>
      </c>
      <c r="E199" s="2" t="str">
        <f t="shared" si="65"/>
        <v>FSEN</v>
      </c>
      <c r="F199" s="9"/>
      <c r="G199" s="1">
        <f t="shared" ca="1" si="60"/>
        <v>0</v>
      </c>
      <c r="H199" s="1">
        <f t="shared" ca="1" si="60"/>
        <v>0</v>
      </c>
      <c r="I199" s="1">
        <f t="shared" ca="1" si="60"/>
        <v>0</v>
      </c>
      <c r="J199" s="3" t="str">
        <f t="shared" ca="1" si="66"/>
        <v>Not eligible</v>
      </c>
      <c r="K199" s="1">
        <f t="shared" ca="1" si="61"/>
        <v>0</v>
      </c>
      <c r="L199" s="1">
        <f t="shared" ca="1" si="61"/>
        <v>0</v>
      </c>
      <c r="M199" s="1">
        <f t="shared" ca="1" si="61"/>
        <v>0</v>
      </c>
      <c r="N199" s="3">
        <f t="shared" ca="1" si="67"/>
        <v>0</v>
      </c>
      <c r="O199" s="1">
        <f t="shared" ca="1" si="62"/>
        <v>0</v>
      </c>
      <c r="P199" s="1">
        <f t="shared" ca="1" si="62"/>
        <v>78</v>
      </c>
      <c r="Q199" s="1">
        <f t="shared" ca="1" si="62"/>
        <v>0</v>
      </c>
      <c r="R199" s="3">
        <f t="shared" ca="1" si="68"/>
        <v>78</v>
      </c>
      <c r="S199" s="1">
        <f t="shared" ca="1" si="63"/>
        <v>37</v>
      </c>
      <c r="T199" s="1">
        <f t="shared" ca="1" si="63"/>
        <v>77</v>
      </c>
      <c r="U199" s="1">
        <f t="shared" ca="1" si="63"/>
        <v>61</v>
      </c>
      <c r="V199" s="3">
        <f t="shared" ca="1" si="69"/>
        <v>77</v>
      </c>
      <c r="W199" s="9" t="str">
        <f t="shared" ca="1" si="70"/>
        <v>No</v>
      </c>
      <c r="X199" s="9">
        <f t="shared" ca="1" si="71"/>
        <v>0</v>
      </c>
    </row>
    <row r="200" spans="1:24" x14ac:dyDescent="0.2">
      <c r="A200" s="6" t="s">
        <v>1190</v>
      </c>
      <c r="B200" s="9">
        <f t="shared" ca="1" si="64"/>
        <v>0</v>
      </c>
      <c r="C200" s="2" t="str">
        <f>+VLOOKUP(A200,'Membership data'!$E:$F,2,FALSE)</f>
        <v>M</v>
      </c>
      <c r="D200" s="2" t="str">
        <f>+VLOOKUP(A200,'Membership data'!$E:$I,5,FALSE)</f>
        <v>V40</v>
      </c>
      <c r="E200" s="2" t="str">
        <f t="shared" si="65"/>
        <v>MV40</v>
      </c>
      <c r="F200" s="9"/>
      <c r="G200" s="1">
        <f t="shared" ca="1" si="60"/>
        <v>98</v>
      </c>
      <c r="H200" s="1">
        <f t="shared" ca="1" si="60"/>
        <v>0</v>
      </c>
      <c r="I200" s="1">
        <f t="shared" ca="1" si="60"/>
        <v>0</v>
      </c>
      <c r="J200" s="3">
        <f t="shared" ca="1" si="66"/>
        <v>98</v>
      </c>
      <c r="K200" s="1">
        <f t="shared" ca="1" si="61"/>
        <v>0</v>
      </c>
      <c r="L200" s="1">
        <f t="shared" ca="1" si="61"/>
        <v>97</v>
      </c>
      <c r="M200" s="1">
        <f t="shared" ca="1" si="61"/>
        <v>0</v>
      </c>
      <c r="N200" s="3">
        <f t="shared" ca="1" si="67"/>
        <v>97</v>
      </c>
      <c r="O200" s="1">
        <f t="shared" ca="1" si="62"/>
        <v>0</v>
      </c>
      <c r="P200" s="1">
        <f t="shared" ca="1" si="62"/>
        <v>0</v>
      </c>
      <c r="Q200" s="1">
        <f t="shared" ca="1" si="62"/>
        <v>0</v>
      </c>
      <c r="R200" s="3" t="str">
        <f t="shared" ca="1" si="68"/>
        <v>Not eligible</v>
      </c>
      <c r="S200" s="1">
        <f t="shared" ca="1" si="63"/>
        <v>0</v>
      </c>
      <c r="T200" s="1">
        <f t="shared" ca="1" si="63"/>
        <v>0</v>
      </c>
      <c r="U200" s="1">
        <f t="shared" ca="1" si="63"/>
        <v>0</v>
      </c>
      <c r="V200" s="3" t="str">
        <f t="shared" ca="1" si="69"/>
        <v>Not eligible</v>
      </c>
      <c r="W200" s="9" t="str">
        <f t="shared" ca="1" si="70"/>
        <v>No</v>
      </c>
      <c r="X200" s="9">
        <f t="shared" ca="1" si="71"/>
        <v>0</v>
      </c>
    </row>
    <row r="201" spans="1:24" x14ac:dyDescent="0.2">
      <c r="A201" s="6" t="s">
        <v>1192</v>
      </c>
      <c r="B201" s="9">
        <f t="shared" ca="1" si="64"/>
        <v>0</v>
      </c>
      <c r="C201" s="2" t="str">
        <f>+VLOOKUP(A201,'Membership data'!$E:$F,2,FALSE)</f>
        <v>F</v>
      </c>
      <c r="D201" s="2" t="str">
        <f>+VLOOKUP(A201,'Membership data'!$E:$I,5,FALSE)</f>
        <v>SEN</v>
      </c>
      <c r="E201" s="2" t="str">
        <f t="shared" si="65"/>
        <v>FSEN</v>
      </c>
      <c r="F201" s="9"/>
      <c r="G201" s="1">
        <f t="shared" ca="1" si="60"/>
        <v>100</v>
      </c>
      <c r="H201" s="1">
        <f t="shared" ca="1" si="60"/>
        <v>0</v>
      </c>
      <c r="I201" s="1">
        <f t="shared" ca="1" si="60"/>
        <v>0</v>
      </c>
      <c r="J201" s="3">
        <f t="shared" ca="1" si="66"/>
        <v>100</v>
      </c>
      <c r="K201" s="1">
        <f t="shared" ca="1" si="61"/>
        <v>0</v>
      </c>
      <c r="L201" s="1">
        <f t="shared" ca="1" si="61"/>
        <v>100</v>
      </c>
      <c r="M201" s="1">
        <f t="shared" ca="1" si="61"/>
        <v>0</v>
      </c>
      <c r="N201" s="3">
        <f t="shared" ca="1" si="67"/>
        <v>100</v>
      </c>
      <c r="O201" s="1">
        <f t="shared" ca="1" si="62"/>
        <v>0</v>
      </c>
      <c r="P201" s="1">
        <f t="shared" ca="1" si="62"/>
        <v>0</v>
      </c>
      <c r="Q201" s="1">
        <f t="shared" ca="1" si="62"/>
        <v>0</v>
      </c>
      <c r="R201" s="3" t="str">
        <f t="shared" ca="1" si="68"/>
        <v>Not eligible</v>
      </c>
      <c r="S201" s="1">
        <f t="shared" ca="1" si="63"/>
        <v>0</v>
      </c>
      <c r="T201" s="1">
        <f t="shared" ca="1" si="63"/>
        <v>0</v>
      </c>
      <c r="U201" s="1">
        <f t="shared" ca="1" si="63"/>
        <v>100</v>
      </c>
      <c r="V201" s="3">
        <f t="shared" ca="1" si="69"/>
        <v>100</v>
      </c>
      <c r="W201" s="9" t="str">
        <f t="shared" ca="1" si="70"/>
        <v>No</v>
      </c>
      <c r="X201" s="9">
        <f t="shared" ca="1" si="71"/>
        <v>0</v>
      </c>
    </row>
    <row r="202" spans="1:24" x14ac:dyDescent="0.2">
      <c r="A202" s="6" t="s">
        <v>1193</v>
      </c>
      <c r="B202" s="9">
        <f t="shared" ca="1" si="64"/>
        <v>0</v>
      </c>
      <c r="C202" s="2" t="str">
        <f>+VLOOKUP(A202,'Membership data'!$E:$F,2,FALSE)</f>
        <v>F</v>
      </c>
      <c r="D202" s="2" t="str">
        <f>+VLOOKUP(A202,'Membership data'!$E:$I,5,FALSE)</f>
        <v>SEN</v>
      </c>
      <c r="E202" s="2" t="str">
        <f t="shared" si="65"/>
        <v>FSEN</v>
      </c>
      <c r="F202" s="9"/>
      <c r="G202" s="1">
        <f t="shared" ca="1" si="60"/>
        <v>98</v>
      </c>
      <c r="H202" s="1">
        <f t="shared" ca="1" si="60"/>
        <v>0</v>
      </c>
      <c r="I202" s="1">
        <f t="shared" ca="1" si="60"/>
        <v>0</v>
      </c>
      <c r="J202" s="3">
        <f t="shared" ca="1" si="66"/>
        <v>98</v>
      </c>
      <c r="K202" s="1">
        <f t="shared" ca="1" si="61"/>
        <v>0</v>
      </c>
      <c r="L202" s="1">
        <f t="shared" ca="1" si="61"/>
        <v>0</v>
      </c>
      <c r="M202" s="1">
        <f t="shared" ca="1" si="61"/>
        <v>0</v>
      </c>
      <c r="N202" s="3">
        <f t="shared" ca="1" si="67"/>
        <v>0</v>
      </c>
      <c r="O202" s="1">
        <f t="shared" ca="1" si="62"/>
        <v>0</v>
      </c>
      <c r="P202" s="1">
        <f t="shared" ca="1" si="62"/>
        <v>0</v>
      </c>
      <c r="Q202" s="1">
        <f t="shared" ca="1" si="62"/>
        <v>0</v>
      </c>
      <c r="R202" s="3" t="str">
        <f t="shared" ca="1" si="68"/>
        <v>Not eligible</v>
      </c>
      <c r="S202" s="1">
        <f t="shared" ca="1" si="63"/>
        <v>0</v>
      </c>
      <c r="T202" s="1">
        <f t="shared" ca="1" si="63"/>
        <v>97</v>
      </c>
      <c r="U202" s="1">
        <f t="shared" ca="1" si="63"/>
        <v>0</v>
      </c>
      <c r="V202" s="3">
        <f t="shared" ca="1" si="69"/>
        <v>97</v>
      </c>
      <c r="W202" s="9" t="str">
        <f t="shared" ca="1" si="70"/>
        <v>No</v>
      </c>
      <c r="X202" s="9">
        <f t="shared" ca="1" si="71"/>
        <v>0</v>
      </c>
    </row>
    <row r="203" spans="1:24" x14ac:dyDescent="0.2">
      <c r="A203" s="6" t="s">
        <v>1195</v>
      </c>
      <c r="B203" s="9">
        <f t="shared" ca="1" si="64"/>
        <v>0</v>
      </c>
      <c r="C203" s="2" t="str">
        <f>+VLOOKUP(A203,'Membership data'!$E:$F,2,FALSE)</f>
        <v>F</v>
      </c>
      <c r="D203" s="2" t="str">
        <f>+VLOOKUP(A203,'Membership data'!$E:$I,5,FALSE)</f>
        <v>V40</v>
      </c>
      <c r="E203" s="2" t="str">
        <f t="shared" si="65"/>
        <v>FV40</v>
      </c>
      <c r="F203" s="9"/>
      <c r="G203" s="1">
        <f t="shared" ca="1" si="60"/>
        <v>94</v>
      </c>
      <c r="H203" s="1">
        <f t="shared" ca="1" si="60"/>
        <v>0</v>
      </c>
      <c r="I203" s="1">
        <f t="shared" ca="1" si="60"/>
        <v>0</v>
      </c>
      <c r="J203" s="3">
        <f t="shared" ca="1" si="66"/>
        <v>94</v>
      </c>
      <c r="K203" s="1">
        <f t="shared" ca="1" si="61"/>
        <v>0</v>
      </c>
      <c r="L203" s="1">
        <f t="shared" ca="1" si="61"/>
        <v>0</v>
      </c>
      <c r="M203" s="1">
        <f t="shared" ca="1" si="61"/>
        <v>0</v>
      </c>
      <c r="N203" s="3">
        <f t="shared" ca="1" si="67"/>
        <v>0</v>
      </c>
      <c r="O203" s="1">
        <f t="shared" ca="1" si="62"/>
        <v>0</v>
      </c>
      <c r="P203" s="1">
        <f t="shared" ca="1" si="62"/>
        <v>0</v>
      </c>
      <c r="Q203" s="1">
        <f t="shared" ca="1" si="62"/>
        <v>0</v>
      </c>
      <c r="R203" s="3" t="str">
        <f t="shared" ca="1" si="68"/>
        <v>Not eligible</v>
      </c>
      <c r="S203" s="1">
        <f t="shared" ca="1" si="63"/>
        <v>0</v>
      </c>
      <c r="T203" s="1">
        <f t="shared" ca="1" si="63"/>
        <v>0</v>
      </c>
      <c r="U203" s="1">
        <f t="shared" ca="1" si="63"/>
        <v>0</v>
      </c>
      <c r="V203" s="3" t="str">
        <f t="shared" ca="1" si="69"/>
        <v>Not eligible</v>
      </c>
      <c r="W203" s="9" t="str">
        <f t="shared" ca="1" si="70"/>
        <v>No</v>
      </c>
      <c r="X203" s="9">
        <f t="shared" ca="1" si="71"/>
        <v>0</v>
      </c>
    </row>
    <row r="204" spans="1:24" x14ac:dyDescent="0.2">
      <c r="A204" s="6" t="s">
        <v>1196</v>
      </c>
      <c r="B204" s="9">
        <f t="shared" ca="1" si="64"/>
        <v>0</v>
      </c>
      <c r="C204" s="2" t="str">
        <f>+VLOOKUP(A204,'Membership data'!$E:$F,2,FALSE)</f>
        <v>M</v>
      </c>
      <c r="D204" s="2" t="str">
        <f>+VLOOKUP(A204,'Membership data'!$E:$I,5,FALSE)</f>
        <v>SEN</v>
      </c>
      <c r="E204" s="2" t="str">
        <f t="shared" si="65"/>
        <v>MSEN</v>
      </c>
      <c r="F204" s="9"/>
      <c r="G204" s="1">
        <f t="shared" ca="1" si="60"/>
        <v>82</v>
      </c>
      <c r="H204" s="1">
        <f t="shared" ca="1" si="60"/>
        <v>0</v>
      </c>
      <c r="I204" s="1">
        <f t="shared" ca="1" si="60"/>
        <v>0</v>
      </c>
      <c r="J204" s="3">
        <f t="shared" ca="1" si="66"/>
        <v>82</v>
      </c>
      <c r="K204" s="1">
        <f t="shared" ca="1" si="61"/>
        <v>0</v>
      </c>
      <c r="L204" s="1">
        <f t="shared" ca="1" si="61"/>
        <v>0</v>
      </c>
      <c r="M204" s="1">
        <f t="shared" ca="1" si="61"/>
        <v>0</v>
      </c>
      <c r="N204" s="3">
        <f t="shared" ca="1" si="67"/>
        <v>0</v>
      </c>
      <c r="O204" s="1">
        <f t="shared" ca="1" si="62"/>
        <v>0</v>
      </c>
      <c r="P204" s="1">
        <f t="shared" ca="1" si="62"/>
        <v>0</v>
      </c>
      <c r="Q204" s="1">
        <f t="shared" ca="1" si="62"/>
        <v>0</v>
      </c>
      <c r="R204" s="3" t="str">
        <f t="shared" ca="1" si="68"/>
        <v>Not eligible</v>
      </c>
      <c r="S204" s="1">
        <f t="shared" ca="1" si="63"/>
        <v>0</v>
      </c>
      <c r="T204" s="1">
        <f t="shared" ca="1" si="63"/>
        <v>0</v>
      </c>
      <c r="U204" s="1">
        <f t="shared" ca="1" si="63"/>
        <v>0</v>
      </c>
      <c r="V204" s="3" t="str">
        <f t="shared" ca="1" si="69"/>
        <v>Not eligible</v>
      </c>
      <c r="W204" s="9" t="str">
        <f t="shared" ca="1" si="70"/>
        <v>No</v>
      </c>
      <c r="X204" s="9">
        <f t="shared" ca="1" si="71"/>
        <v>0</v>
      </c>
    </row>
    <row r="205" spans="1:24" x14ac:dyDescent="0.2">
      <c r="A205" s="6" t="s">
        <v>1197</v>
      </c>
      <c r="B205" s="9">
        <f t="shared" ca="1" si="64"/>
        <v>0</v>
      </c>
      <c r="C205" s="2" t="str">
        <f>+VLOOKUP(A205,'Membership data'!$E:$F,2,FALSE)</f>
        <v>M</v>
      </c>
      <c r="D205" s="2" t="str">
        <f>+VLOOKUP(A205,'Membership data'!$E:$I,5,FALSE)</f>
        <v>V40</v>
      </c>
      <c r="E205" s="2" t="str">
        <f t="shared" si="65"/>
        <v>MV40</v>
      </c>
      <c r="F205" s="9"/>
      <c r="G205" s="1">
        <f t="shared" ca="1" si="60"/>
        <v>83</v>
      </c>
      <c r="H205" s="1">
        <f t="shared" ca="1" si="60"/>
        <v>0</v>
      </c>
      <c r="I205" s="1">
        <f t="shared" ca="1" si="60"/>
        <v>0</v>
      </c>
      <c r="J205" s="3">
        <f t="shared" ca="1" si="66"/>
        <v>83</v>
      </c>
      <c r="K205" s="1">
        <f t="shared" ca="1" si="61"/>
        <v>0</v>
      </c>
      <c r="L205" s="1">
        <f t="shared" ca="1" si="61"/>
        <v>72</v>
      </c>
      <c r="M205" s="1">
        <f t="shared" ca="1" si="61"/>
        <v>0</v>
      </c>
      <c r="N205" s="3">
        <f t="shared" ca="1" si="67"/>
        <v>72</v>
      </c>
      <c r="O205" s="1">
        <f t="shared" ca="1" si="62"/>
        <v>0</v>
      </c>
      <c r="P205" s="1">
        <f t="shared" ca="1" si="62"/>
        <v>0</v>
      </c>
      <c r="Q205" s="1">
        <f t="shared" ca="1" si="62"/>
        <v>0</v>
      </c>
      <c r="R205" s="3" t="str">
        <f t="shared" ca="1" si="68"/>
        <v>Not eligible</v>
      </c>
      <c r="S205" s="1">
        <f t="shared" ca="1" si="63"/>
        <v>0</v>
      </c>
      <c r="T205" s="1">
        <f t="shared" ca="1" si="63"/>
        <v>69</v>
      </c>
      <c r="U205" s="1">
        <f t="shared" ca="1" si="63"/>
        <v>0</v>
      </c>
      <c r="V205" s="3">
        <f t="shared" ca="1" si="69"/>
        <v>69</v>
      </c>
      <c r="W205" s="9" t="str">
        <f t="shared" ca="1" si="70"/>
        <v>No</v>
      </c>
      <c r="X205" s="9">
        <f t="shared" ca="1" si="71"/>
        <v>0</v>
      </c>
    </row>
    <row r="206" spans="1:24" x14ac:dyDescent="0.2">
      <c r="A206" s="6" t="s">
        <v>1198</v>
      </c>
      <c r="B206" s="9">
        <f t="shared" ca="1" si="64"/>
        <v>0</v>
      </c>
      <c r="C206" s="2" t="str">
        <f>+VLOOKUP(A206,'Membership data'!$E:$F,2,FALSE)</f>
        <v>M</v>
      </c>
      <c r="D206" s="2" t="str">
        <f>+VLOOKUP(A206,'Membership data'!$E:$I,5,FALSE)</f>
        <v>SEN</v>
      </c>
      <c r="E206" s="2" t="str">
        <f t="shared" si="65"/>
        <v>MSEN</v>
      </c>
      <c r="F206" s="9"/>
      <c r="G206" s="1">
        <f t="shared" ref="G206:I225" ca="1" si="72">+IFERROR(VLOOKUP($A206,INDIRECT("'"&amp;G$4&amp;"'!B:K"),10,FALSE),0)</f>
        <v>81</v>
      </c>
      <c r="H206" s="1">
        <f t="shared" ca="1" si="72"/>
        <v>0</v>
      </c>
      <c r="I206" s="1">
        <f t="shared" ca="1" si="72"/>
        <v>0</v>
      </c>
      <c r="J206" s="3">
        <f t="shared" ca="1" si="66"/>
        <v>81</v>
      </c>
      <c r="K206" s="1">
        <f t="shared" ref="K206:M225" ca="1" si="73">+IFERROR(VLOOKUP($A206,INDIRECT("'"&amp;K$4&amp;"'!B:K"),10,FALSE),0)</f>
        <v>0</v>
      </c>
      <c r="L206" s="1">
        <f t="shared" ca="1" si="73"/>
        <v>0</v>
      </c>
      <c r="M206" s="1">
        <f t="shared" ca="1" si="73"/>
        <v>0</v>
      </c>
      <c r="N206" s="3">
        <f t="shared" ca="1" si="67"/>
        <v>0</v>
      </c>
      <c r="O206" s="1">
        <f t="shared" ref="O206:Q225" ca="1" si="74">+IFERROR(VLOOKUP($A206,INDIRECT("'"&amp;O$4&amp;"'!B:K"),10,FALSE),0)</f>
        <v>0</v>
      </c>
      <c r="P206" s="1">
        <f t="shared" ca="1" si="74"/>
        <v>0</v>
      </c>
      <c r="Q206" s="1">
        <f t="shared" ca="1" si="74"/>
        <v>0</v>
      </c>
      <c r="R206" s="3" t="str">
        <f t="shared" ca="1" si="68"/>
        <v>Not eligible</v>
      </c>
      <c r="S206" s="1">
        <f t="shared" ref="S206:U225" ca="1" si="75">+IFERROR(VLOOKUP($A206,INDIRECT("'"&amp;S$4&amp;"'!B:K"),10,FALSE),0)</f>
        <v>0</v>
      </c>
      <c r="T206" s="1">
        <f t="shared" ca="1" si="75"/>
        <v>0</v>
      </c>
      <c r="U206" s="1">
        <f t="shared" ca="1" si="75"/>
        <v>0</v>
      </c>
      <c r="V206" s="3" t="str">
        <f t="shared" ca="1" si="69"/>
        <v>Not eligible</v>
      </c>
      <c r="W206" s="9" t="str">
        <f t="shared" ca="1" si="70"/>
        <v>No</v>
      </c>
      <c r="X206" s="9">
        <f t="shared" ca="1" si="71"/>
        <v>0</v>
      </c>
    </row>
    <row r="207" spans="1:24" x14ac:dyDescent="0.2">
      <c r="A207" s="6" t="s">
        <v>1199</v>
      </c>
      <c r="B207" s="9">
        <f t="shared" ca="1" si="64"/>
        <v>0</v>
      </c>
      <c r="C207" s="2" t="str">
        <f>+VLOOKUP(A207,'Membership data'!$E:$F,2,FALSE)</f>
        <v>F</v>
      </c>
      <c r="D207" s="2" t="str">
        <f>+VLOOKUP(A207,'Membership data'!$E:$I,5,FALSE)</f>
        <v>V50</v>
      </c>
      <c r="E207" s="2" t="str">
        <f t="shared" si="65"/>
        <v>FV50</v>
      </c>
      <c r="F207" s="9"/>
      <c r="G207" s="1">
        <f t="shared" ca="1" si="72"/>
        <v>81</v>
      </c>
      <c r="H207" s="1">
        <f t="shared" ca="1" si="72"/>
        <v>0</v>
      </c>
      <c r="I207" s="1">
        <f t="shared" ca="1" si="72"/>
        <v>0</v>
      </c>
      <c r="J207" s="3">
        <f t="shared" ca="1" si="66"/>
        <v>81</v>
      </c>
      <c r="K207" s="1">
        <f t="shared" ca="1" si="73"/>
        <v>0</v>
      </c>
      <c r="L207" s="1">
        <f t="shared" ca="1" si="73"/>
        <v>0</v>
      </c>
      <c r="M207" s="1">
        <f t="shared" ca="1" si="73"/>
        <v>0</v>
      </c>
      <c r="N207" s="3">
        <f t="shared" ca="1" si="67"/>
        <v>0</v>
      </c>
      <c r="O207" s="1">
        <f t="shared" ca="1" si="74"/>
        <v>0</v>
      </c>
      <c r="P207" s="1">
        <f t="shared" ca="1" si="74"/>
        <v>0</v>
      </c>
      <c r="Q207" s="1">
        <f t="shared" ca="1" si="74"/>
        <v>0</v>
      </c>
      <c r="R207" s="3" t="str">
        <f t="shared" ca="1" si="68"/>
        <v>Not eligible</v>
      </c>
      <c r="S207" s="1">
        <f t="shared" ca="1" si="75"/>
        <v>0</v>
      </c>
      <c r="T207" s="1">
        <f t="shared" ca="1" si="75"/>
        <v>0</v>
      </c>
      <c r="U207" s="1">
        <f t="shared" ca="1" si="75"/>
        <v>0</v>
      </c>
      <c r="V207" s="3" t="str">
        <f t="shared" ca="1" si="69"/>
        <v>Not eligible</v>
      </c>
      <c r="W207" s="9" t="str">
        <f t="shared" ca="1" si="70"/>
        <v>No</v>
      </c>
      <c r="X207" s="9">
        <f t="shared" ca="1" si="71"/>
        <v>0</v>
      </c>
    </row>
    <row r="208" spans="1:24" x14ac:dyDescent="0.2">
      <c r="A208" s="6" t="s">
        <v>1200</v>
      </c>
      <c r="B208" s="9">
        <f t="shared" ca="1" si="64"/>
        <v>0</v>
      </c>
      <c r="C208" s="2" t="str">
        <f>+VLOOKUP(A208,'Membership data'!$E:$F,2,FALSE)</f>
        <v>F</v>
      </c>
      <c r="D208" s="2" t="str">
        <f>+VLOOKUP(A208,'Membership data'!$E:$I,5,FALSE)</f>
        <v>V40</v>
      </c>
      <c r="E208" s="2" t="str">
        <f t="shared" si="65"/>
        <v>FV40</v>
      </c>
      <c r="F208" s="9"/>
      <c r="G208" s="1">
        <f t="shared" ca="1" si="72"/>
        <v>76</v>
      </c>
      <c r="H208" s="1">
        <f t="shared" ca="1" si="72"/>
        <v>0</v>
      </c>
      <c r="I208" s="1">
        <f t="shared" ca="1" si="72"/>
        <v>0</v>
      </c>
      <c r="J208" s="3">
        <f t="shared" ca="1" si="66"/>
        <v>76</v>
      </c>
      <c r="K208" s="1">
        <f t="shared" ca="1" si="73"/>
        <v>0</v>
      </c>
      <c r="L208" s="1">
        <f t="shared" ca="1" si="73"/>
        <v>0</v>
      </c>
      <c r="M208" s="1">
        <f t="shared" ca="1" si="73"/>
        <v>0</v>
      </c>
      <c r="N208" s="3">
        <f t="shared" ca="1" si="67"/>
        <v>0</v>
      </c>
      <c r="O208" s="1">
        <f t="shared" ca="1" si="74"/>
        <v>0</v>
      </c>
      <c r="P208" s="1">
        <f t="shared" ca="1" si="74"/>
        <v>0</v>
      </c>
      <c r="Q208" s="1">
        <f t="shared" ca="1" si="74"/>
        <v>0</v>
      </c>
      <c r="R208" s="3" t="str">
        <f t="shared" ca="1" si="68"/>
        <v>Not eligible</v>
      </c>
      <c r="S208" s="1">
        <f t="shared" ca="1" si="75"/>
        <v>0</v>
      </c>
      <c r="T208" s="1">
        <f t="shared" ca="1" si="75"/>
        <v>0</v>
      </c>
      <c r="U208" s="1">
        <f t="shared" ca="1" si="75"/>
        <v>0</v>
      </c>
      <c r="V208" s="3" t="str">
        <f t="shared" ca="1" si="69"/>
        <v>Not eligible</v>
      </c>
      <c r="W208" s="9" t="str">
        <f t="shared" ca="1" si="70"/>
        <v>No</v>
      </c>
      <c r="X208" s="9">
        <f t="shared" ca="1" si="71"/>
        <v>0</v>
      </c>
    </row>
    <row r="209" spans="1:24" x14ac:dyDescent="0.2">
      <c r="A209" s="6" t="s">
        <v>1201</v>
      </c>
      <c r="B209" s="9">
        <f t="shared" ca="1" si="64"/>
        <v>0</v>
      </c>
      <c r="C209" s="2" t="str">
        <f>+VLOOKUP(A209,'Membership data'!$E:$F,2,FALSE)</f>
        <v>M</v>
      </c>
      <c r="D209" s="2" t="str">
        <f>+VLOOKUP(A209,'Membership data'!$E:$I,5,FALSE)</f>
        <v>V60+</v>
      </c>
      <c r="E209" s="2" t="str">
        <f t="shared" si="65"/>
        <v>MV60+</v>
      </c>
      <c r="F209" s="9"/>
      <c r="G209" s="1">
        <f t="shared" ca="1" si="72"/>
        <v>79</v>
      </c>
      <c r="H209" s="1">
        <f t="shared" ca="1" si="72"/>
        <v>0</v>
      </c>
      <c r="I209" s="1">
        <f t="shared" ca="1" si="72"/>
        <v>0</v>
      </c>
      <c r="J209" s="3">
        <f t="shared" ca="1" si="66"/>
        <v>79</v>
      </c>
      <c r="K209" s="1">
        <f t="shared" ca="1" si="73"/>
        <v>0</v>
      </c>
      <c r="L209" s="1">
        <f t="shared" ca="1" si="73"/>
        <v>0</v>
      </c>
      <c r="M209" s="1">
        <f t="shared" ca="1" si="73"/>
        <v>0</v>
      </c>
      <c r="N209" s="3">
        <f t="shared" ca="1" si="67"/>
        <v>0</v>
      </c>
      <c r="O209" s="1">
        <f t="shared" ca="1" si="74"/>
        <v>0</v>
      </c>
      <c r="P209" s="1">
        <f t="shared" ca="1" si="74"/>
        <v>0</v>
      </c>
      <c r="Q209" s="1">
        <f t="shared" ca="1" si="74"/>
        <v>0</v>
      </c>
      <c r="R209" s="3" t="str">
        <f t="shared" ca="1" si="68"/>
        <v>Not eligible</v>
      </c>
      <c r="S209" s="1">
        <f t="shared" ca="1" si="75"/>
        <v>0</v>
      </c>
      <c r="T209" s="1">
        <f t="shared" ca="1" si="75"/>
        <v>0</v>
      </c>
      <c r="U209" s="1">
        <f t="shared" ca="1" si="75"/>
        <v>0</v>
      </c>
      <c r="V209" s="3" t="str">
        <f t="shared" ca="1" si="69"/>
        <v>Not eligible</v>
      </c>
      <c r="W209" s="9" t="str">
        <f t="shared" ca="1" si="70"/>
        <v>No</v>
      </c>
      <c r="X209" s="9">
        <f t="shared" ca="1" si="71"/>
        <v>0</v>
      </c>
    </row>
    <row r="210" spans="1:24" x14ac:dyDescent="0.2">
      <c r="A210" s="6" t="s">
        <v>1202</v>
      </c>
      <c r="B210" s="9">
        <f t="shared" ca="1" si="64"/>
        <v>0</v>
      </c>
      <c r="C210" s="2" t="str">
        <f>+VLOOKUP(A210,'Membership data'!$E:$F,2,FALSE)</f>
        <v>F</v>
      </c>
      <c r="D210" s="2" t="str">
        <f>+VLOOKUP(A210,'Membership data'!$E:$I,5,FALSE)</f>
        <v>SEN</v>
      </c>
      <c r="E210" s="2" t="str">
        <f t="shared" si="65"/>
        <v>FSEN</v>
      </c>
      <c r="F210" s="9"/>
      <c r="G210" s="1">
        <f t="shared" ca="1" si="72"/>
        <v>72</v>
      </c>
      <c r="H210" s="1">
        <f t="shared" ca="1" si="72"/>
        <v>0</v>
      </c>
      <c r="I210" s="1">
        <f t="shared" ca="1" si="72"/>
        <v>0</v>
      </c>
      <c r="J210" s="3">
        <f t="shared" ca="1" si="66"/>
        <v>72</v>
      </c>
      <c r="K210" s="1">
        <f t="shared" ca="1" si="73"/>
        <v>0</v>
      </c>
      <c r="L210" s="1">
        <f t="shared" ca="1" si="73"/>
        <v>0</v>
      </c>
      <c r="M210" s="1">
        <f t="shared" ca="1" si="73"/>
        <v>0</v>
      </c>
      <c r="N210" s="3">
        <f t="shared" ca="1" si="67"/>
        <v>0</v>
      </c>
      <c r="O210" s="1">
        <f t="shared" ca="1" si="74"/>
        <v>0</v>
      </c>
      <c r="P210" s="1">
        <f t="shared" ca="1" si="74"/>
        <v>0</v>
      </c>
      <c r="Q210" s="1">
        <f t="shared" ca="1" si="74"/>
        <v>0</v>
      </c>
      <c r="R210" s="3" t="str">
        <f t="shared" ca="1" si="68"/>
        <v>Not eligible</v>
      </c>
      <c r="S210" s="1">
        <f t="shared" ca="1" si="75"/>
        <v>0</v>
      </c>
      <c r="T210" s="1">
        <f t="shared" ca="1" si="75"/>
        <v>0</v>
      </c>
      <c r="U210" s="1">
        <f t="shared" ca="1" si="75"/>
        <v>0</v>
      </c>
      <c r="V210" s="3" t="str">
        <f t="shared" ca="1" si="69"/>
        <v>Not eligible</v>
      </c>
      <c r="W210" s="9" t="str">
        <f t="shared" ca="1" si="70"/>
        <v>No</v>
      </c>
      <c r="X210" s="9">
        <f t="shared" ca="1" si="71"/>
        <v>0</v>
      </c>
    </row>
    <row r="211" spans="1:24" s="83" customFormat="1" x14ac:dyDescent="0.2">
      <c r="A211" s="83" t="s">
        <v>1203</v>
      </c>
      <c r="B211" s="83">
        <f t="shared" ca="1" si="64"/>
        <v>0</v>
      </c>
      <c r="C211" s="84" t="str">
        <f>+VLOOKUP(A211,'Membership data'!$E:$F,2,FALSE)</f>
        <v>M</v>
      </c>
      <c r="D211" s="84" t="e">
        <f>+VLOOKUP(A211,'Membership data'!$E:$I,5,FALSE)</f>
        <v>#N/A</v>
      </c>
      <c r="E211" s="84" t="e">
        <f t="shared" si="65"/>
        <v>#N/A</v>
      </c>
      <c r="G211" s="83">
        <f t="shared" ca="1" si="72"/>
        <v>78</v>
      </c>
      <c r="H211" s="83">
        <f t="shared" ca="1" si="72"/>
        <v>0</v>
      </c>
      <c r="I211" s="83">
        <f t="shared" ca="1" si="72"/>
        <v>0</v>
      </c>
      <c r="J211" s="85">
        <f t="shared" ca="1" si="66"/>
        <v>78</v>
      </c>
      <c r="K211" s="83">
        <f t="shared" ca="1" si="73"/>
        <v>0</v>
      </c>
      <c r="L211" s="83">
        <f t="shared" ca="1" si="73"/>
        <v>0</v>
      </c>
      <c r="M211" s="83">
        <f t="shared" ca="1" si="73"/>
        <v>0</v>
      </c>
      <c r="N211" s="85">
        <f t="shared" ca="1" si="67"/>
        <v>0</v>
      </c>
      <c r="O211" s="83">
        <f t="shared" ca="1" si="74"/>
        <v>0</v>
      </c>
      <c r="P211" s="83">
        <f t="shared" ca="1" si="74"/>
        <v>0</v>
      </c>
      <c r="Q211" s="83">
        <f t="shared" ca="1" si="74"/>
        <v>0</v>
      </c>
      <c r="R211" s="85" t="str">
        <f t="shared" ca="1" si="68"/>
        <v>Not eligible</v>
      </c>
      <c r="S211" s="83">
        <f t="shared" ca="1" si="75"/>
        <v>0</v>
      </c>
      <c r="T211" s="83">
        <f t="shared" ca="1" si="75"/>
        <v>0</v>
      </c>
      <c r="U211" s="83">
        <f t="shared" ca="1" si="75"/>
        <v>0</v>
      </c>
      <c r="V211" s="85" t="str">
        <f t="shared" ca="1" si="69"/>
        <v>Not eligible</v>
      </c>
      <c r="W211" s="83" t="str">
        <f t="shared" ca="1" si="70"/>
        <v>No</v>
      </c>
      <c r="X211" s="83">
        <f t="shared" ca="1" si="71"/>
        <v>0</v>
      </c>
    </row>
    <row r="212" spans="1:24" x14ac:dyDescent="0.2">
      <c r="A212" s="6" t="s">
        <v>1204</v>
      </c>
      <c r="B212" s="9">
        <f t="shared" ca="1" si="64"/>
        <v>0</v>
      </c>
      <c r="C212" s="2" t="str">
        <f>+VLOOKUP(A212,'Membership data'!$E:$F,2,FALSE)</f>
        <v>F</v>
      </c>
      <c r="D212" s="2" t="str">
        <f>+VLOOKUP(A212,'Membership data'!$E:$I,5,FALSE)</f>
        <v>SEN</v>
      </c>
      <c r="E212" s="2" t="str">
        <f t="shared" si="65"/>
        <v>FSEN</v>
      </c>
      <c r="F212" s="9"/>
      <c r="G212" s="1">
        <f t="shared" ca="1" si="72"/>
        <v>68</v>
      </c>
      <c r="H212" s="1">
        <f t="shared" ca="1" si="72"/>
        <v>0</v>
      </c>
      <c r="I212" s="1">
        <f t="shared" ca="1" si="72"/>
        <v>0</v>
      </c>
      <c r="J212" s="3">
        <f t="shared" ca="1" si="66"/>
        <v>68</v>
      </c>
      <c r="K212" s="1">
        <f t="shared" ca="1" si="73"/>
        <v>0</v>
      </c>
      <c r="L212" s="1">
        <f t="shared" ca="1" si="73"/>
        <v>0</v>
      </c>
      <c r="M212" s="1">
        <f t="shared" ca="1" si="73"/>
        <v>0</v>
      </c>
      <c r="N212" s="3">
        <f t="shared" ca="1" si="67"/>
        <v>0</v>
      </c>
      <c r="O212" s="1">
        <f t="shared" ca="1" si="74"/>
        <v>0</v>
      </c>
      <c r="P212" s="1">
        <f t="shared" ca="1" si="74"/>
        <v>0</v>
      </c>
      <c r="Q212" s="1">
        <f t="shared" ca="1" si="74"/>
        <v>0</v>
      </c>
      <c r="R212" s="3" t="str">
        <f t="shared" ca="1" si="68"/>
        <v>Not eligible</v>
      </c>
      <c r="S212" s="1">
        <f t="shared" ca="1" si="75"/>
        <v>0</v>
      </c>
      <c r="T212" s="1">
        <f t="shared" ca="1" si="75"/>
        <v>0</v>
      </c>
      <c r="U212" s="1">
        <f t="shared" ca="1" si="75"/>
        <v>0</v>
      </c>
      <c r="V212" s="3" t="str">
        <f t="shared" ca="1" si="69"/>
        <v>Not eligible</v>
      </c>
      <c r="W212" s="9" t="str">
        <f t="shared" ca="1" si="70"/>
        <v>No</v>
      </c>
      <c r="X212" s="9">
        <f t="shared" ca="1" si="71"/>
        <v>0</v>
      </c>
    </row>
    <row r="213" spans="1:24" x14ac:dyDescent="0.2">
      <c r="A213" s="6" t="s">
        <v>1205</v>
      </c>
      <c r="B213" s="9">
        <f t="shared" ca="1" si="64"/>
        <v>0</v>
      </c>
      <c r="C213" s="2" t="str">
        <f>+VLOOKUP(A213,'Membership data'!$E:$F,2,FALSE)</f>
        <v>F</v>
      </c>
      <c r="D213" s="2" t="str">
        <f>+VLOOKUP(A213,'Membership data'!$E:$I,5,FALSE)</f>
        <v>V40</v>
      </c>
      <c r="E213" s="2" t="str">
        <f t="shared" si="65"/>
        <v>FV40</v>
      </c>
      <c r="F213" s="9"/>
      <c r="G213" s="1">
        <f t="shared" ca="1" si="72"/>
        <v>67</v>
      </c>
      <c r="H213" s="1">
        <f t="shared" ca="1" si="72"/>
        <v>0</v>
      </c>
      <c r="I213" s="1">
        <f t="shared" ca="1" si="72"/>
        <v>0</v>
      </c>
      <c r="J213" s="3">
        <f t="shared" ca="1" si="66"/>
        <v>67</v>
      </c>
      <c r="K213" s="1">
        <f t="shared" ca="1" si="73"/>
        <v>0</v>
      </c>
      <c r="L213" s="1">
        <f t="shared" ca="1" si="73"/>
        <v>0</v>
      </c>
      <c r="M213" s="1">
        <f t="shared" ca="1" si="73"/>
        <v>0</v>
      </c>
      <c r="N213" s="3">
        <f t="shared" ca="1" si="67"/>
        <v>0</v>
      </c>
      <c r="O213" s="1">
        <f t="shared" ca="1" si="74"/>
        <v>0</v>
      </c>
      <c r="P213" s="1">
        <f t="shared" ca="1" si="74"/>
        <v>0</v>
      </c>
      <c r="Q213" s="1">
        <f t="shared" ca="1" si="74"/>
        <v>0</v>
      </c>
      <c r="R213" s="3" t="str">
        <f t="shared" ca="1" si="68"/>
        <v>Not eligible</v>
      </c>
      <c r="S213" s="1">
        <f t="shared" ca="1" si="75"/>
        <v>0</v>
      </c>
      <c r="T213" s="1">
        <f t="shared" ca="1" si="75"/>
        <v>0</v>
      </c>
      <c r="U213" s="1">
        <f t="shared" ca="1" si="75"/>
        <v>0</v>
      </c>
      <c r="V213" s="3" t="str">
        <f t="shared" ca="1" si="69"/>
        <v>Not eligible</v>
      </c>
      <c r="W213" s="9" t="str">
        <f t="shared" ca="1" si="70"/>
        <v>No</v>
      </c>
      <c r="X213" s="9">
        <f t="shared" ca="1" si="71"/>
        <v>0</v>
      </c>
    </row>
    <row r="214" spans="1:24" x14ac:dyDescent="0.2">
      <c r="A214" s="6" t="s">
        <v>1213</v>
      </c>
      <c r="B214" s="9">
        <f t="shared" ca="1" si="64"/>
        <v>0</v>
      </c>
      <c r="C214" s="2" t="str">
        <f>+VLOOKUP(A214,'Membership data'!$E:$F,2,FALSE)</f>
        <v>M</v>
      </c>
      <c r="D214" s="2" t="str">
        <f>+VLOOKUP(A214,'Membership data'!$E:$I,5,FALSE)</f>
        <v>V40</v>
      </c>
      <c r="E214" s="2" t="str">
        <f t="shared" si="65"/>
        <v>MV40</v>
      </c>
      <c r="F214" s="9"/>
      <c r="G214" s="1">
        <f t="shared" ca="1" si="72"/>
        <v>0</v>
      </c>
      <c r="H214" s="1">
        <f t="shared" ca="1" si="72"/>
        <v>0</v>
      </c>
      <c r="I214" s="1">
        <f t="shared" ca="1" si="72"/>
        <v>0</v>
      </c>
      <c r="J214" s="3" t="str">
        <f t="shared" ca="1" si="66"/>
        <v>Not eligible</v>
      </c>
      <c r="K214" s="1">
        <f t="shared" ca="1" si="73"/>
        <v>0</v>
      </c>
      <c r="L214" s="1">
        <f t="shared" ca="1" si="73"/>
        <v>90</v>
      </c>
      <c r="M214" s="1">
        <f t="shared" ca="1" si="73"/>
        <v>0</v>
      </c>
      <c r="N214" s="3">
        <f t="shared" ca="1" si="67"/>
        <v>90</v>
      </c>
      <c r="O214" s="1">
        <f t="shared" ca="1" si="74"/>
        <v>0</v>
      </c>
      <c r="P214" s="1">
        <f t="shared" ca="1" si="74"/>
        <v>0</v>
      </c>
      <c r="Q214" s="1">
        <f t="shared" ca="1" si="74"/>
        <v>0</v>
      </c>
      <c r="R214" s="3" t="str">
        <f t="shared" ca="1" si="68"/>
        <v>Not eligible</v>
      </c>
      <c r="S214" s="1">
        <f t="shared" ca="1" si="75"/>
        <v>0</v>
      </c>
      <c r="T214" s="1">
        <f t="shared" ca="1" si="75"/>
        <v>0</v>
      </c>
      <c r="U214" s="1">
        <f t="shared" ca="1" si="75"/>
        <v>0</v>
      </c>
      <c r="V214" s="3" t="str">
        <f t="shared" ca="1" si="69"/>
        <v>Not eligible</v>
      </c>
      <c r="W214" s="9" t="str">
        <f t="shared" ca="1" si="70"/>
        <v>No</v>
      </c>
      <c r="X214" s="9">
        <f t="shared" ca="1" si="71"/>
        <v>0</v>
      </c>
    </row>
    <row r="215" spans="1:24" x14ac:dyDescent="0.2">
      <c r="A215" s="6" t="s">
        <v>1214</v>
      </c>
      <c r="B215" s="9">
        <f t="shared" ca="1" si="64"/>
        <v>0</v>
      </c>
      <c r="C215" s="2" t="str">
        <f>+VLOOKUP(A215,'Membership data'!$E:$F,2,FALSE)</f>
        <v>M</v>
      </c>
      <c r="D215" s="2" t="str">
        <f>+VLOOKUP(A215,'Membership data'!$E:$I,5,FALSE)</f>
        <v>V40</v>
      </c>
      <c r="E215" s="2" t="str">
        <f t="shared" si="65"/>
        <v>MV40</v>
      </c>
      <c r="F215" s="9"/>
      <c r="G215" s="1">
        <f t="shared" ca="1" si="72"/>
        <v>0</v>
      </c>
      <c r="H215" s="1">
        <f t="shared" ca="1" si="72"/>
        <v>0</v>
      </c>
      <c r="I215" s="1">
        <f t="shared" ca="1" si="72"/>
        <v>0</v>
      </c>
      <c r="J215" s="3" t="str">
        <f t="shared" ca="1" si="66"/>
        <v>Not eligible</v>
      </c>
      <c r="K215" s="1">
        <f t="shared" ca="1" si="73"/>
        <v>0</v>
      </c>
      <c r="L215" s="1">
        <f t="shared" ca="1" si="73"/>
        <v>88</v>
      </c>
      <c r="M215" s="1">
        <f t="shared" ca="1" si="73"/>
        <v>0</v>
      </c>
      <c r="N215" s="3">
        <f t="shared" ca="1" si="67"/>
        <v>88</v>
      </c>
      <c r="O215" s="1">
        <f t="shared" ca="1" si="74"/>
        <v>0</v>
      </c>
      <c r="P215" s="1">
        <f t="shared" ca="1" si="74"/>
        <v>0</v>
      </c>
      <c r="Q215" s="1">
        <f t="shared" ca="1" si="74"/>
        <v>0</v>
      </c>
      <c r="R215" s="3" t="str">
        <f t="shared" ca="1" si="68"/>
        <v>Not eligible</v>
      </c>
      <c r="S215" s="1">
        <f t="shared" ca="1" si="75"/>
        <v>0</v>
      </c>
      <c r="T215" s="1">
        <f t="shared" ca="1" si="75"/>
        <v>0</v>
      </c>
      <c r="U215" s="1">
        <f t="shared" ca="1" si="75"/>
        <v>0</v>
      </c>
      <c r="V215" s="3" t="str">
        <f t="shared" ca="1" si="69"/>
        <v>Not eligible</v>
      </c>
      <c r="W215" s="9" t="str">
        <f t="shared" ca="1" si="70"/>
        <v>No</v>
      </c>
      <c r="X215" s="9">
        <f t="shared" ca="1" si="71"/>
        <v>0</v>
      </c>
    </row>
    <row r="216" spans="1:24" x14ac:dyDescent="0.2">
      <c r="A216" s="6" t="s">
        <v>1215</v>
      </c>
      <c r="B216" s="9">
        <f t="shared" ca="1" si="64"/>
        <v>0</v>
      </c>
      <c r="C216" s="2" t="str">
        <f>+VLOOKUP(A216,'Membership data'!$E:$F,2,FALSE)</f>
        <v>M</v>
      </c>
      <c r="D216" s="2" t="str">
        <f>+VLOOKUP(A216,'Membership data'!$E:$I,5,FALSE)</f>
        <v>V50</v>
      </c>
      <c r="E216" s="2" t="str">
        <f t="shared" si="65"/>
        <v>MV50</v>
      </c>
      <c r="F216" s="9"/>
      <c r="G216" s="1">
        <f t="shared" ca="1" si="72"/>
        <v>0</v>
      </c>
      <c r="H216" s="1">
        <f t="shared" ca="1" si="72"/>
        <v>0</v>
      </c>
      <c r="I216" s="1">
        <f t="shared" ca="1" si="72"/>
        <v>0</v>
      </c>
      <c r="J216" s="3" t="str">
        <f t="shared" ca="1" si="66"/>
        <v>Not eligible</v>
      </c>
      <c r="K216" s="1">
        <f t="shared" ca="1" si="73"/>
        <v>0</v>
      </c>
      <c r="L216" s="1">
        <f t="shared" ca="1" si="73"/>
        <v>89</v>
      </c>
      <c r="M216" s="1">
        <f t="shared" ca="1" si="73"/>
        <v>0</v>
      </c>
      <c r="N216" s="3">
        <f t="shared" ca="1" si="67"/>
        <v>89</v>
      </c>
      <c r="O216" s="1">
        <f t="shared" ca="1" si="74"/>
        <v>0</v>
      </c>
      <c r="P216" s="1">
        <f t="shared" ca="1" si="74"/>
        <v>0</v>
      </c>
      <c r="Q216" s="1">
        <f t="shared" ca="1" si="74"/>
        <v>0</v>
      </c>
      <c r="R216" s="3" t="str">
        <f t="shared" ca="1" si="68"/>
        <v>Not eligible</v>
      </c>
      <c r="S216" s="1">
        <f t="shared" ca="1" si="75"/>
        <v>0</v>
      </c>
      <c r="T216" s="1">
        <f t="shared" ca="1" si="75"/>
        <v>0</v>
      </c>
      <c r="U216" s="1">
        <f t="shared" ca="1" si="75"/>
        <v>0</v>
      </c>
      <c r="V216" s="3" t="str">
        <f t="shared" ca="1" si="69"/>
        <v>Not eligible</v>
      </c>
      <c r="W216" s="9" t="str">
        <f t="shared" ca="1" si="70"/>
        <v>No</v>
      </c>
      <c r="X216" s="9">
        <f t="shared" ca="1" si="71"/>
        <v>0</v>
      </c>
    </row>
    <row r="217" spans="1:24" x14ac:dyDescent="0.2">
      <c r="A217" s="6" t="s">
        <v>1216</v>
      </c>
      <c r="B217" s="9">
        <f t="shared" ca="1" si="64"/>
        <v>0</v>
      </c>
      <c r="C217" s="2" t="str">
        <f>+VLOOKUP(A217,'Membership data'!$E:$F,2,FALSE)</f>
        <v>M</v>
      </c>
      <c r="D217" s="2" t="str">
        <f>+VLOOKUP(A217,'Membership data'!$E:$I,5,FALSE)</f>
        <v>V50</v>
      </c>
      <c r="E217" s="2" t="str">
        <f t="shared" si="65"/>
        <v>MV50</v>
      </c>
      <c r="F217" s="9"/>
      <c r="G217" s="1">
        <f t="shared" ca="1" si="72"/>
        <v>0</v>
      </c>
      <c r="H217" s="1">
        <f t="shared" ca="1" si="72"/>
        <v>96</v>
      </c>
      <c r="I217" s="1">
        <f t="shared" ca="1" si="72"/>
        <v>0</v>
      </c>
      <c r="J217" s="3">
        <f t="shared" ca="1" si="66"/>
        <v>96</v>
      </c>
      <c r="K217" s="1">
        <f t="shared" ca="1" si="73"/>
        <v>0</v>
      </c>
      <c r="L217" s="1">
        <f t="shared" ca="1" si="73"/>
        <v>87</v>
      </c>
      <c r="M217" s="1">
        <f t="shared" ca="1" si="73"/>
        <v>0</v>
      </c>
      <c r="N217" s="3">
        <f t="shared" ca="1" si="67"/>
        <v>87</v>
      </c>
      <c r="O217" s="1">
        <f t="shared" ca="1" si="74"/>
        <v>0</v>
      </c>
      <c r="P217" s="1">
        <f t="shared" ca="1" si="74"/>
        <v>0</v>
      </c>
      <c r="Q217" s="1">
        <f t="shared" ca="1" si="74"/>
        <v>0</v>
      </c>
      <c r="R217" s="3" t="str">
        <f t="shared" ca="1" si="68"/>
        <v>Not eligible</v>
      </c>
      <c r="S217" s="1">
        <f t="shared" ca="1" si="75"/>
        <v>0</v>
      </c>
      <c r="T217" s="1">
        <f t="shared" ca="1" si="75"/>
        <v>0</v>
      </c>
      <c r="U217" s="1">
        <f t="shared" ca="1" si="75"/>
        <v>0</v>
      </c>
      <c r="V217" s="3" t="str">
        <f t="shared" ca="1" si="69"/>
        <v>Not eligible</v>
      </c>
      <c r="W217" s="9" t="str">
        <f t="shared" ca="1" si="70"/>
        <v>No</v>
      </c>
      <c r="X217" s="9">
        <f t="shared" ca="1" si="71"/>
        <v>0</v>
      </c>
    </row>
    <row r="218" spans="1:24" x14ac:dyDescent="0.2">
      <c r="A218" s="6" t="s">
        <v>1217</v>
      </c>
      <c r="B218" s="9">
        <f t="shared" ca="1" si="64"/>
        <v>0</v>
      </c>
      <c r="C218" s="2" t="str">
        <f>+VLOOKUP(A218,'Membership data'!$E:$F,2,FALSE)</f>
        <v>M</v>
      </c>
      <c r="D218" s="2" t="str">
        <f>+VLOOKUP(A218,'Membership data'!$E:$I,5,FALSE)</f>
        <v>V50</v>
      </c>
      <c r="E218" s="2" t="str">
        <f t="shared" si="65"/>
        <v>MV50</v>
      </c>
      <c r="F218" s="9"/>
      <c r="G218" s="1">
        <f t="shared" ca="1" si="72"/>
        <v>0</v>
      </c>
      <c r="H218" s="1">
        <f t="shared" ca="1" si="72"/>
        <v>0</v>
      </c>
      <c r="I218" s="1">
        <f t="shared" ca="1" si="72"/>
        <v>0</v>
      </c>
      <c r="J218" s="3" t="str">
        <f t="shared" ca="1" si="66"/>
        <v>Not eligible</v>
      </c>
      <c r="K218" s="1">
        <f t="shared" ca="1" si="73"/>
        <v>0</v>
      </c>
      <c r="L218" s="1">
        <f t="shared" ca="1" si="73"/>
        <v>85</v>
      </c>
      <c r="M218" s="1">
        <f t="shared" ca="1" si="73"/>
        <v>0</v>
      </c>
      <c r="N218" s="3">
        <f t="shared" ca="1" si="67"/>
        <v>85</v>
      </c>
      <c r="O218" s="1">
        <f t="shared" ca="1" si="74"/>
        <v>0</v>
      </c>
      <c r="P218" s="1">
        <f t="shared" ca="1" si="74"/>
        <v>0</v>
      </c>
      <c r="Q218" s="1">
        <f t="shared" ca="1" si="74"/>
        <v>0</v>
      </c>
      <c r="R218" s="3" t="str">
        <f t="shared" ca="1" si="68"/>
        <v>Not eligible</v>
      </c>
      <c r="S218" s="1">
        <f t="shared" ca="1" si="75"/>
        <v>0</v>
      </c>
      <c r="T218" s="1">
        <f t="shared" ca="1" si="75"/>
        <v>0</v>
      </c>
      <c r="U218" s="1">
        <f t="shared" ca="1" si="75"/>
        <v>0</v>
      </c>
      <c r="V218" s="3" t="str">
        <f t="shared" ca="1" si="69"/>
        <v>Not eligible</v>
      </c>
      <c r="W218" s="9" t="str">
        <f t="shared" ca="1" si="70"/>
        <v>No</v>
      </c>
      <c r="X218" s="9">
        <f t="shared" ca="1" si="71"/>
        <v>0</v>
      </c>
    </row>
    <row r="219" spans="1:24" x14ac:dyDescent="0.2">
      <c r="A219" s="6" t="s">
        <v>1218</v>
      </c>
      <c r="B219" s="9">
        <f t="shared" ca="1" si="64"/>
        <v>0</v>
      </c>
      <c r="C219" s="2" t="str">
        <f>+VLOOKUP(A219,'Membership data'!$E:$F,2,FALSE)</f>
        <v>F</v>
      </c>
      <c r="D219" s="2" t="str">
        <f>+VLOOKUP(A219,'Membership data'!$E:$I,5,FALSE)</f>
        <v>SEN</v>
      </c>
      <c r="E219" s="2" t="str">
        <f t="shared" si="65"/>
        <v>FSEN</v>
      </c>
      <c r="F219" s="9"/>
      <c r="G219" s="1">
        <f t="shared" ca="1" si="72"/>
        <v>0</v>
      </c>
      <c r="H219" s="1">
        <f t="shared" ca="1" si="72"/>
        <v>0</v>
      </c>
      <c r="I219" s="1">
        <f t="shared" ca="1" si="72"/>
        <v>0</v>
      </c>
      <c r="J219" s="3" t="str">
        <f t="shared" ca="1" si="66"/>
        <v>Not eligible</v>
      </c>
      <c r="K219" s="1">
        <f t="shared" ca="1" si="73"/>
        <v>0</v>
      </c>
      <c r="L219" s="1">
        <f t="shared" ca="1" si="73"/>
        <v>99</v>
      </c>
      <c r="M219" s="1">
        <f t="shared" ca="1" si="73"/>
        <v>0</v>
      </c>
      <c r="N219" s="3">
        <f t="shared" ca="1" si="67"/>
        <v>99</v>
      </c>
      <c r="O219" s="1">
        <f t="shared" ca="1" si="74"/>
        <v>0</v>
      </c>
      <c r="P219" s="1">
        <f t="shared" ca="1" si="74"/>
        <v>0</v>
      </c>
      <c r="Q219" s="1">
        <f t="shared" ca="1" si="74"/>
        <v>0</v>
      </c>
      <c r="R219" s="3" t="str">
        <f t="shared" ca="1" si="68"/>
        <v>Not eligible</v>
      </c>
      <c r="S219" s="1">
        <f t="shared" ca="1" si="75"/>
        <v>0</v>
      </c>
      <c r="T219" s="1">
        <f t="shared" ca="1" si="75"/>
        <v>0</v>
      </c>
      <c r="U219" s="1">
        <f t="shared" ca="1" si="75"/>
        <v>87</v>
      </c>
      <c r="V219" s="3">
        <f t="shared" ca="1" si="69"/>
        <v>87</v>
      </c>
      <c r="W219" s="9" t="str">
        <f t="shared" ca="1" si="70"/>
        <v>No</v>
      </c>
      <c r="X219" s="9">
        <f t="shared" ca="1" si="71"/>
        <v>0</v>
      </c>
    </row>
    <row r="220" spans="1:24" x14ac:dyDescent="0.2">
      <c r="A220" s="6" t="s">
        <v>1220</v>
      </c>
      <c r="B220" s="9">
        <f t="shared" ca="1" si="64"/>
        <v>0</v>
      </c>
      <c r="C220" s="2" t="str">
        <f>+VLOOKUP(A220,'Membership data'!$E:$F,2,FALSE)</f>
        <v>M</v>
      </c>
      <c r="D220" s="2" t="str">
        <f>+VLOOKUP(A220,'Membership data'!$E:$I,5,FALSE)</f>
        <v>V40</v>
      </c>
      <c r="E220" s="2" t="str">
        <f t="shared" si="65"/>
        <v>MV40</v>
      </c>
      <c r="F220" s="9"/>
      <c r="G220" s="1">
        <f t="shared" ca="1" si="72"/>
        <v>0</v>
      </c>
      <c r="H220" s="1">
        <f t="shared" ca="1" si="72"/>
        <v>0</v>
      </c>
      <c r="I220" s="1">
        <f t="shared" ca="1" si="72"/>
        <v>0</v>
      </c>
      <c r="J220" s="3" t="str">
        <f t="shared" ca="1" si="66"/>
        <v>Not eligible</v>
      </c>
      <c r="K220" s="1">
        <f t="shared" ca="1" si="73"/>
        <v>0</v>
      </c>
      <c r="L220" s="1">
        <f t="shared" ca="1" si="73"/>
        <v>83</v>
      </c>
      <c r="M220" s="1">
        <f t="shared" ca="1" si="73"/>
        <v>0</v>
      </c>
      <c r="N220" s="3">
        <f t="shared" ca="1" si="67"/>
        <v>83</v>
      </c>
      <c r="O220" s="1">
        <f t="shared" ca="1" si="74"/>
        <v>0</v>
      </c>
      <c r="P220" s="1">
        <f t="shared" ca="1" si="74"/>
        <v>0</v>
      </c>
      <c r="Q220" s="1">
        <f t="shared" ca="1" si="74"/>
        <v>0</v>
      </c>
      <c r="R220" s="3" t="str">
        <f t="shared" ca="1" si="68"/>
        <v>Not eligible</v>
      </c>
      <c r="S220" s="1">
        <f t="shared" ca="1" si="75"/>
        <v>0</v>
      </c>
      <c r="T220" s="1">
        <f t="shared" ca="1" si="75"/>
        <v>0</v>
      </c>
      <c r="U220" s="1">
        <f t="shared" ca="1" si="75"/>
        <v>0</v>
      </c>
      <c r="V220" s="3" t="str">
        <f t="shared" ca="1" si="69"/>
        <v>Not eligible</v>
      </c>
      <c r="W220" s="9" t="str">
        <f t="shared" ca="1" si="70"/>
        <v>No</v>
      </c>
      <c r="X220" s="9">
        <f t="shared" ca="1" si="71"/>
        <v>0</v>
      </c>
    </row>
    <row r="221" spans="1:24" x14ac:dyDescent="0.2">
      <c r="A221" s="6" t="s">
        <v>1221</v>
      </c>
      <c r="B221" s="9">
        <f t="shared" ca="1" si="64"/>
        <v>0</v>
      </c>
      <c r="C221" s="2" t="str">
        <f>+VLOOKUP(A221,'Membership data'!$E:$F,2,FALSE)</f>
        <v>M</v>
      </c>
      <c r="D221" s="2" t="str">
        <f>+VLOOKUP(A221,'Membership data'!$E:$I,5,FALSE)</f>
        <v>V40</v>
      </c>
      <c r="E221" s="2" t="str">
        <f t="shared" si="65"/>
        <v>MV40</v>
      </c>
      <c r="F221" s="9"/>
      <c r="G221" s="1">
        <f t="shared" ca="1" si="72"/>
        <v>0</v>
      </c>
      <c r="H221" s="1">
        <f t="shared" ca="1" si="72"/>
        <v>0</v>
      </c>
      <c r="I221" s="1">
        <f t="shared" ca="1" si="72"/>
        <v>0</v>
      </c>
      <c r="J221" s="3" t="str">
        <f t="shared" ca="1" si="66"/>
        <v>Not eligible</v>
      </c>
      <c r="K221" s="1">
        <f t="shared" ca="1" si="73"/>
        <v>0</v>
      </c>
      <c r="L221" s="1">
        <f t="shared" ca="1" si="73"/>
        <v>80</v>
      </c>
      <c r="M221" s="1">
        <f t="shared" ca="1" si="73"/>
        <v>0</v>
      </c>
      <c r="N221" s="3">
        <f t="shared" ca="1" si="67"/>
        <v>80</v>
      </c>
      <c r="O221" s="1">
        <f t="shared" ca="1" si="74"/>
        <v>0</v>
      </c>
      <c r="P221" s="1">
        <f t="shared" ca="1" si="74"/>
        <v>0</v>
      </c>
      <c r="Q221" s="1">
        <f t="shared" ca="1" si="74"/>
        <v>0</v>
      </c>
      <c r="R221" s="3" t="str">
        <f t="shared" ca="1" si="68"/>
        <v>Not eligible</v>
      </c>
      <c r="S221" s="1">
        <f t="shared" ca="1" si="75"/>
        <v>0</v>
      </c>
      <c r="T221" s="1">
        <f t="shared" ca="1" si="75"/>
        <v>0</v>
      </c>
      <c r="U221" s="1">
        <f t="shared" ca="1" si="75"/>
        <v>0</v>
      </c>
      <c r="V221" s="3" t="str">
        <f t="shared" ca="1" si="69"/>
        <v>Not eligible</v>
      </c>
      <c r="W221" s="9" t="str">
        <f t="shared" ca="1" si="70"/>
        <v>No</v>
      </c>
      <c r="X221" s="9">
        <f t="shared" ca="1" si="71"/>
        <v>0</v>
      </c>
    </row>
    <row r="222" spans="1:24" x14ac:dyDescent="0.2">
      <c r="A222" s="6" t="s">
        <v>1223</v>
      </c>
      <c r="B222" s="9">
        <f t="shared" ca="1" si="64"/>
        <v>0</v>
      </c>
      <c r="C222" s="2" t="str">
        <f>+VLOOKUP(A222,'Membership data'!$E:$F,2,FALSE)</f>
        <v>F</v>
      </c>
      <c r="D222" s="2" t="str">
        <f>+VLOOKUP(A222,'Membership data'!$E:$I,5,FALSE)</f>
        <v>V40</v>
      </c>
      <c r="E222" s="2" t="str">
        <f t="shared" si="65"/>
        <v>FV40</v>
      </c>
      <c r="F222" s="9"/>
      <c r="G222" s="1">
        <f t="shared" ca="1" si="72"/>
        <v>0</v>
      </c>
      <c r="H222" s="1">
        <f t="shared" ca="1" si="72"/>
        <v>96</v>
      </c>
      <c r="I222" s="1">
        <f t="shared" ca="1" si="72"/>
        <v>0</v>
      </c>
      <c r="J222" s="3">
        <f t="shared" ca="1" si="66"/>
        <v>96</v>
      </c>
      <c r="K222" s="1">
        <f t="shared" ca="1" si="73"/>
        <v>0</v>
      </c>
      <c r="L222" s="1">
        <f t="shared" ca="1" si="73"/>
        <v>95</v>
      </c>
      <c r="M222" s="1">
        <f t="shared" ca="1" si="73"/>
        <v>0</v>
      </c>
      <c r="N222" s="3">
        <f t="shared" ca="1" si="67"/>
        <v>95</v>
      </c>
      <c r="O222" s="1">
        <f t="shared" ca="1" si="74"/>
        <v>0</v>
      </c>
      <c r="P222" s="1">
        <f t="shared" ca="1" si="74"/>
        <v>0</v>
      </c>
      <c r="Q222" s="1">
        <f t="shared" ca="1" si="74"/>
        <v>0</v>
      </c>
      <c r="R222" s="3" t="str">
        <f t="shared" ca="1" si="68"/>
        <v>Not eligible</v>
      </c>
      <c r="S222" s="1">
        <f t="shared" ca="1" si="75"/>
        <v>0</v>
      </c>
      <c r="T222" s="1">
        <f t="shared" ca="1" si="75"/>
        <v>0</v>
      </c>
      <c r="U222" s="1">
        <f t="shared" ca="1" si="75"/>
        <v>0</v>
      </c>
      <c r="V222" s="3" t="str">
        <f t="shared" ca="1" si="69"/>
        <v>Not eligible</v>
      </c>
      <c r="W222" s="9" t="str">
        <f t="shared" ca="1" si="70"/>
        <v>No</v>
      </c>
      <c r="X222" s="9">
        <f t="shared" ca="1" si="71"/>
        <v>0</v>
      </c>
    </row>
    <row r="223" spans="1:24" x14ac:dyDescent="0.2">
      <c r="A223" s="6" t="s">
        <v>1224</v>
      </c>
      <c r="B223" s="9">
        <f t="shared" ca="1" si="64"/>
        <v>0</v>
      </c>
      <c r="C223" s="2" t="str">
        <f>+VLOOKUP(A223,'Membership data'!$E:$F,2,FALSE)</f>
        <v>F</v>
      </c>
      <c r="D223" s="2" t="str">
        <f>+VLOOKUP(A223,'Membership data'!$E:$I,5,FALSE)</f>
        <v>SEN</v>
      </c>
      <c r="E223" s="2" t="str">
        <f t="shared" si="65"/>
        <v>FSEN</v>
      </c>
      <c r="F223" s="9"/>
      <c r="G223" s="1">
        <f t="shared" ca="1" si="72"/>
        <v>0</v>
      </c>
      <c r="H223" s="1">
        <f t="shared" ca="1" si="72"/>
        <v>0</v>
      </c>
      <c r="I223" s="1">
        <f t="shared" ca="1" si="72"/>
        <v>0</v>
      </c>
      <c r="J223" s="3" t="str">
        <f t="shared" ca="1" si="66"/>
        <v>Not eligible</v>
      </c>
      <c r="K223" s="1">
        <f t="shared" ca="1" si="73"/>
        <v>0</v>
      </c>
      <c r="L223" s="1">
        <f t="shared" ca="1" si="73"/>
        <v>93</v>
      </c>
      <c r="M223" s="1">
        <f t="shared" ca="1" si="73"/>
        <v>0</v>
      </c>
      <c r="N223" s="3">
        <f t="shared" ca="1" si="67"/>
        <v>93</v>
      </c>
      <c r="O223" s="1">
        <f t="shared" ca="1" si="74"/>
        <v>0</v>
      </c>
      <c r="P223" s="1">
        <f t="shared" ca="1" si="74"/>
        <v>0</v>
      </c>
      <c r="Q223" s="1">
        <f t="shared" ca="1" si="74"/>
        <v>0</v>
      </c>
      <c r="R223" s="3" t="str">
        <f t="shared" ca="1" si="68"/>
        <v>Not eligible</v>
      </c>
      <c r="S223" s="1">
        <f t="shared" ca="1" si="75"/>
        <v>0</v>
      </c>
      <c r="T223" s="1">
        <f t="shared" ca="1" si="75"/>
        <v>0</v>
      </c>
      <c r="U223" s="1">
        <f t="shared" ca="1" si="75"/>
        <v>0</v>
      </c>
      <c r="V223" s="3" t="str">
        <f t="shared" ca="1" si="69"/>
        <v>Not eligible</v>
      </c>
      <c r="W223" s="9" t="str">
        <f t="shared" ca="1" si="70"/>
        <v>No</v>
      </c>
      <c r="X223" s="9">
        <f t="shared" ca="1" si="71"/>
        <v>0</v>
      </c>
    </row>
    <row r="224" spans="1:24" x14ac:dyDescent="0.2">
      <c r="A224" s="6" t="s">
        <v>1225</v>
      </c>
      <c r="B224" s="9">
        <f t="shared" ca="1" si="64"/>
        <v>0</v>
      </c>
      <c r="C224" s="2" t="str">
        <f>+VLOOKUP(A224,'Membership data'!$E:$F,2,FALSE)</f>
        <v>M</v>
      </c>
      <c r="D224" s="2" t="str">
        <f>+VLOOKUP(A224,'Membership data'!$E:$I,5,FALSE)</f>
        <v>V40</v>
      </c>
      <c r="E224" s="2" t="str">
        <f t="shared" si="65"/>
        <v>MV40</v>
      </c>
      <c r="F224" s="9"/>
      <c r="G224" s="1">
        <f t="shared" ca="1" si="72"/>
        <v>0</v>
      </c>
      <c r="H224" s="1">
        <f t="shared" ca="1" si="72"/>
        <v>0</v>
      </c>
      <c r="I224" s="1">
        <f t="shared" ca="1" si="72"/>
        <v>0</v>
      </c>
      <c r="J224" s="3" t="str">
        <f t="shared" ca="1" si="66"/>
        <v>Not eligible</v>
      </c>
      <c r="K224" s="1">
        <f t="shared" ca="1" si="73"/>
        <v>0</v>
      </c>
      <c r="L224" s="1">
        <f t="shared" ca="1" si="73"/>
        <v>75</v>
      </c>
      <c r="M224" s="1">
        <f t="shared" ca="1" si="73"/>
        <v>0</v>
      </c>
      <c r="N224" s="3">
        <f t="shared" ca="1" si="67"/>
        <v>75</v>
      </c>
      <c r="O224" s="1">
        <f t="shared" ca="1" si="74"/>
        <v>0</v>
      </c>
      <c r="P224" s="1">
        <f t="shared" ca="1" si="74"/>
        <v>0</v>
      </c>
      <c r="Q224" s="1">
        <f t="shared" ca="1" si="74"/>
        <v>0</v>
      </c>
      <c r="R224" s="3" t="str">
        <f t="shared" ca="1" si="68"/>
        <v>Not eligible</v>
      </c>
      <c r="S224" s="1">
        <f t="shared" ca="1" si="75"/>
        <v>0</v>
      </c>
      <c r="T224" s="1">
        <f t="shared" ca="1" si="75"/>
        <v>0</v>
      </c>
      <c r="U224" s="1">
        <f t="shared" ca="1" si="75"/>
        <v>0</v>
      </c>
      <c r="V224" s="3" t="str">
        <f t="shared" ca="1" si="69"/>
        <v>Not eligible</v>
      </c>
      <c r="W224" s="9" t="str">
        <f t="shared" ca="1" si="70"/>
        <v>No</v>
      </c>
      <c r="X224" s="9">
        <f t="shared" ca="1" si="71"/>
        <v>0</v>
      </c>
    </row>
    <row r="225" spans="1:24" x14ac:dyDescent="0.2">
      <c r="A225" s="6" t="s">
        <v>1226</v>
      </c>
      <c r="B225" s="9">
        <f t="shared" ca="1" si="64"/>
        <v>0</v>
      </c>
      <c r="C225" s="2" t="str">
        <f>+VLOOKUP(A225,'Membership data'!$E:$F,2,FALSE)</f>
        <v>M</v>
      </c>
      <c r="D225" s="2" t="str">
        <f>+VLOOKUP(A225,'Membership data'!$E:$I,5,FALSE)</f>
        <v>V50</v>
      </c>
      <c r="E225" s="2" t="str">
        <f t="shared" si="65"/>
        <v>MV50</v>
      </c>
      <c r="F225" s="9"/>
      <c r="G225" s="1">
        <f t="shared" ca="1" si="72"/>
        <v>0</v>
      </c>
      <c r="H225" s="1">
        <f t="shared" ca="1" si="72"/>
        <v>0</v>
      </c>
      <c r="I225" s="1">
        <f t="shared" ca="1" si="72"/>
        <v>0</v>
      </c>
      <c r="J225" s="3" t="str">
        <f t="shared" ca="1" si="66"/>
        <v>Not eligible</v>
      </c>
      <c r="K225" s="1">
        <f t="shared" ca="1" si="73"/>
        <v>0</v>
      </c>
      <c r="L225" s="1">
        <f t="shared" ca="1" si="73"/>
        <v>73</v>
      </c>
      <c r="M225" s="1">
        <f t="shared" ca="1" si="73"/>
        <v>0</v>
      </c>
      <c r="N225" s="3">
        <f t="shared" ca="1" si="67"/>
        <v>73</v>
      </c>
      <c r="O225" s="1">
        <f t="shared" ca="1" si="74"/>
        <v>0</v>
      </c>
      <c r="P225" s="1">
        <f t="shared" ca="1" si="74"/>
        <v>0</v>
      </c>
      <c r="Q225" s="1">
        <f t="shared" ca="1" si="74"/>
        <v>0</v>
      </c>
      <c r="R225" s="3" t="str">
        <f t="shared" ca="1" si="68"/>
        <v>Not eligible</v>
      </c>
      <c r="S225" s="1">
        <f t="shared" ca="1" si="75"/>
        <v>0</v>
      </c>
      <c r="T225" s="1">
        <f t="shared" ca="1" si="75"/>
        <v>0</v>
      </c>
      <c r="U225" s="1">
        <f t="shared" ca="1" si="75"/>
        <v>0</v>
      </c>
      <c r="V225" s="3" t="str">
        <f t="shared" ca="1" si="69"/>
        <v>Not eligible</v>
      </c>
      <c r="W225" s="9" t="str">
        <f t="shared" ca="1" si="70"/>
        <v>No</v>
      </c>
      <c r="X225" s="9">
        <f t="shared" ca="1" si="71"/>
        <v>0</v>
      </c>
    </row>
    <row r="226" spans="1:24" x14ac:dyDescent="0.2">
      <c r="A226" s="6" t="s">
        <v>1228</v>
      </c>
      <c r="B226" s="9">
        <f t="shared" ca="1" si="64"/>
        <v>0</v>
      </c>
      <c r="C226" s="2" t="str">
        <f>+VLOOKUP(A226,'Membership data'!$E:$F,2,FALSE)</f>
        <v>F</v>
      </c>
      <c r="D226" s="2" t="str">
        <f>+VLOOKUP(A226,'Membership data'!$E:$I,5,FALSE)</f>
        <v>SEN</v>
      </c>
      <c r="E226" s="2" t="str">
        <f t="shared" si="65"/>
        <v>FSEN</v>
      </c>
      <c r="F226" s="9"/>
      <c r="G226" s="1">
        <f t="shared" ref="G226:I245" ca="1" si="76">+IFERROR(VLOOKUP($A226,INDIRECT("'"&amp;G$4&amp;"'!B:K"),10,FALSE),0)</f>
        <v>0</v>
      </c>
      <c r="H226" s="1">
        <f t="shared" ca="1" si="76"/>
        <v>0</v>
      </c>
      <c r="I226" s="1">
        <f t="shared" ca="1" si="76"/>
        <v>94</v>
      </c>
      <c r="J226" s="3">
        <f t="shared" ca="1" si="66"/>
        <v>94</v>
      </c>
      <c r="K226" s="1">
        <f t="shared" ref="K226:M245" ca="1" si="77">+IFERROR(VLOOKUP($A226,INDIRECT("'"&amp;K$4&amp;"'!B:K"),10,FALSE),0)</f>
        <v>0</v>
      </c>
      <c r="L226" s="1">
        <f t="shared" ca="1" si="77"/>
        <v>91</v>
      </c>
      <c r="M226" s="1">
        <f t="shared" ca="1" si="77"/>
        <v>0</v>
      </c>
      <c r="N226" s="3">
        <f t="shared" ca="1" si="67"/>
        <v>91</v>
      </c>
      <c r="O226" s="1">
        <f t="shared" ref="O226:Q245" ca="1" si="78">+IFERROR(VLOOKUP($A226,INDIRECT("'"&amp;O$4&amp;"'!B:K"),10,FALSE),0)</f>
        <v>0</v>
      </c>
      <c r="P226" s="1">
        <f t="shared" ca="1" si="78"/>
        <v>0</v>
      </c>
      <c r="Q226" s="1">
        <f t="shared" ca="1" si="78"/>
        <v>0</v>
      </c>
      <c r="R226" s="3" t="str">
        <f t="shared" ca="1" si="68"/>
        <v>Not eligible</v>
      </c>
      <c r="S226" s="1">
        <f t="shared" ref="S226:U245" ca="1" si="79">+IFERROR(VLOOKUP($A226,INDIRECT("'"&amp;S$4&amp;"'!B:K"),10,FALSE),0)</f>
        <v>0</v>
      </c>
      <c r="T226" s="1">
        <f t="shared" ca="1" si="79"/>
        <v>0</v>
      </c>
      <c r="U226" s="1">
        <f t="shared" ca="1" si="79"/>
        <v>75</v>
      </c>
      <c r="V226" s="3">
        <f t="shared" ca="1" si="69"/>
        <v>75</v>
      </c>
      <c r="W226" s="9" t="str">
        <f t="shared" ca="1" si="70"/>
        <v>No</v>
      </c>
      <c r="X226" s="9">
        <f t="shared" ca="1" si="71"/>
        <v>0</v>
      </c>
    </row>
    <row r="227" spans="1:24" x14ac:dyDescent="0.2">
      <c r="A227" s="6" t="s">
        <v>1229</v>
      </c>
      <c r="B227" s="9">
        <f t="shared" ca="1" si="64"/>
        <v>0</v>
      </c>
      <c r="C227" s="2" t="str">
        <f>+VLOOKUP(A227,'Membership data'!$E:$F,2,FALSE)</f>
        <v>M</v>
      </c>
      <c r="D227" s="2" t="str">
        <f>+VLOOKUP(A227,'Membership data'!$E:$I,5,FALSE)</f>
        <v>SEN</v>
      </c>
      <c r="E227" s="2" t="str">
        <f t="shared" si="65"/>
        <v>MSEN</v>
      </c>
      <c r="F227" s="9"/>
      <c r="G227" s="1">
        <f t="shared" ca="1" si="76"/>
        <v>0</v>
      </c>
      <c r="H227" s="1">
        <f t="shared" ca="1" si="76"/>
        <v>0</v>
      </c>
      <c r="I227" s="1">
        <f t="shared" ca="1" si="76"/>
        <v>0</v>
      </c>
      <c r="J227" s="3" t="str">
        <f t="shared" ca="1" si="66"/>
        <v>Not eligible</v>
      </c>
      <c r="K227" s="1">
        <f t="shared" ca="1" si="77"/>
        <v>0</v>
      </c>
      <c r="L227" s="1">
        <f t="shared" ca="1" si="77"/>
        <v>71</v>
      </c>
      <c r="M227" s="1">
        <f t="shared" ca="1" si="77"/>
        <v>0</v>
      </c>
      <c r="N227" s="3">
        <f t="shared" ca="1" si="67"/>
        <v>71</v>
      </c>
      <c r="O227" s="1">
        <f t="shared" ca="1" si="78"/>
        <v>0</v>
      </c>
      <c r="P227" s="1">
        <f t="shared" ca="1" si="78"/>
        <v>0</v>
      </c>
      <c r="Q227" s="1">
        <f t="shared" ca="1" si="78"/>
        <v>0</v>
      </c>
      <c r="R227" s="3" t="str">
        <f t="shared" ca="1" si="68"/>
        <v>Not eligible</v>
      </c>
      <c r="S227" s="1">
        <f t="shared" ca="1" si="79"/>
        <v>0</v>
      </c>
      <c r="T227" s="1">
        <f t="shared" ca="1" si="79"/>
        <v>0</v>
      </c>
      <c r="U227" s="1">
        <f t="shared" ca="1" si="79"/>
        <v>0</v>
      </c>
      <c r="V227" s="3" t="str">
        <f t="shared" ca="1" si="69"/>
        <v>Not eligible</v>
      </c>
      <c r="W227" s="9" t="str">
        <f t="shared" ca="1" si="70"/>
        <v>No</v>
      </c>
      <c r="X227" s="9">
        <f t="shared" ca="1" si="71"/>
        <v>0</v>
      </c>
    </row>
    <row r="228" spans="1:24" x14ac:dyDescent="0.2">
      <c r="A228" s="6" t="s">
        <v>1230</v>
      </c>
      <c r="B228" s="9">
        <f t="shared" ca="1" si="64"/>
        <v>0</v>
      </c>
      <c r="C228" s="2" t="str">
        <f>+VLOOKUP(A228,'Membership data'!$E:$F,2,FALSE)</f>
        <v>F</v>
      </c>
      <c r="D228" s="2" t="str">
        <f>+VLOOKUP(A228,'Membership data'!$E:$I,5,FALSE)</f>
        <v>V50</v>
      </c>
      <c r="E228" s="2" t="str">
        <f t="shared" si="65"/>
        <v>FV50</v>
      </c>
      <c r="F228" s="9"/>
      <c r="G228" s="1">
        <f t="shared" ca="1" si="76"/>
        <v>0</v>
      </c>
      <c r="H228" s="1">
        <f t="shared" ca="1" si="76"/>
        <v>88</v>
      </c>
      <c r="I228" s="1">
        <f t="shared" ca="1" si="76"/>
        <v>0</v>
      </c>
      <c r="J228" s="3">
        <f t="shared" ca="1" si="66"/>
        <v>88</v>
      </c>
      <c r="K228" s="1">
        <f t="shared" ca="1" si="77"/>
        <v>0</v>
      </c>
      <c r="L228" s="1">
        <f t="shared" ca="1" si="77"/>
        <v>89</v>
      </c>
      <c r="M228" s="1">
        <f t="shared" ca="1" si="77"/>
        <v>0</v>
      </c>
      <c r="N228" s="3">
        <f t="shared" ca="1" si="67"/>
        <v>89</v>
      </c>
      <c r="O228" s="1">
        <f t="shared" ca="1" si="78"/>
        <v>0</v>
      </c>
      <c r="P228" s="1">
        <f t="shared" ca="1" si="78"/>
        <v>0</v>
      </c>
      <c r="Q228" s="1">
        <f t="shared" ca="1" si="78"/>
        <v>0</v>
      </c>
      <c r="R228" s="3" t="str">
        <f t="shared" ca="1" si="68"/>
        <v>Not eligible</v>
      </c>
      <c r="S228" s="1">
        <f t="shared" ca="1" si="79"/>
        <v>0</v>
      </c>
      <c r="T228" s="1">
        <f t="shared" ca="1" si="79"/>
        <v>83</v>
      </c>
      <c r="U228" s="1">
        <f t="shared" ca="1" si="79"/>
        <v>0</v>
      </c>
      <c r="V228" s="3">
        <f t="shared" ca="1" si="69"/>
        <v>83</v>
      </c>
      <c r="W228" s="9" t="str">
        <f t="shared" ca="1" si="70"/>
        <v>No</v>
      </c>
      <c r="X228" s="9">
        <f t="shared" ca="1" si="71"/>
        <v>0</v>
      </c>
    </row>
    <row r="229" spans="1:24" x14ac:dyDescent="0.2">
      <c r="A229" s="6" t="s">
        <v>1231</v>
      </c>
      <c r="B229" s="9">
        <f t="shared" ca="1" si="64"/>
        <v>0</v>
      </c>
      <c r="C229" s="2" t="str">
        <f>+VLOOKUP(A229,'Membership data'!$E:$F,2,FALSE)</f>
        <v>F</v>
      </c>
      <c r="D229" s="2" t="str">
        <f>+VLOOKUP(A229,'Membership data'!$E:$I,5,FALSE)</f>
        <v>V40</v>
      </c>
      <c r="E229" s="2" t="str">
        <f t="shared" si="65"/>
        <v>FV40</v>
      </c>
      <c r="F229" s="9"/>
      <c r="G229" s="1">
        <f t="shared" ca="1" si="76"/>
        <v>0</v>
      </c>
      <c r="H229" s="1">
        <f t="shared" ca="1" si="76"/>
        <v>0</v>
      </c>
      <c r="I229" s="1">
        <f t="shared" ca="1" si="76"/>
        <v>0</v>
      </c>
      <c r="J229" s="3" t="str">
        <f t="shared" ca="1" si="66"/>
        <v>Not eligible</v>
      </c>
      <c r="K229" s="1">
        <f t="shared" ca="1" si="77"/>
        <v>0</v>
      </c>
      <c r="L229" s="1">
        <f t="shared" ca="1" si="77"/>
        <v>88</v>
      </c>
      <c r="M229" s="1">
        <f t="shared" ca="1" si="77"/>
        <v>0</v>
      </c>
      <c r="N229" s="3">
        <f t="shared" ca="1" si="67"/>
        <v>88</v>
      </c>
      <c r="O229" s="1">
        <f t="shared" ca="1" si="78"/>
        <v>0</v>
      </c>
      <c r="P229" s="1">
        <f t="shared" ca="1" si="78"/>
        <v>0</v>
      </c>
      <c r="Q229" s="1">
        <f t="shared" ca="1" si="78"/>
        <v>0</v>
      </c>
      <c r="R229" s="3" t="str">
        <f t="shared" ca="1" si="68"/>
        <v>Not eligible</v>
      </c>
      <c r="S229" s="1">
        <f t="shared" ca="1" si="79"/>
        <v>0</v>
      </c>
      <c r="T229" s="1">
        <f t="shared" ca="1" si="79"/>
        <v>0</v>
      </c>
      <c r="U229" s="1">
        <f t="shared" ca="1" si="79"/>
        <v>68</v>
      </c>
      <c r="V229" s="3">
        <f t="shared" ca="1" si="69"/>
        <v>68</v>
      </c>
      <c r="W229" s="9" t="str">
        <f t="shared" ca="1" si="70"/>
        <v>No</v>
      </c>
      <c r="X229" s="9">
        <f t="shared" ca="1" si="71"/>
        <v>0</v>
      </c>
    </row>
    <row r="230" spans="1:24" x14ac:dyDescent="0.2">
      <c r="A230" s="6" t="s">
        <v>1234</v>
      </c>
      <c r="B230" s="9">
        <f t="shared" ca="1" si="64"/>
        <v>0</v>
      </c>
      <c r="C230" s="2" t="str">
        <f>+VLOOKUP(A230,'Membership data'!$E:$F,2,FALSE)</f>
        <v>M</v>
      </c>
      <c r="D230" s="2" t="str">
        <f>+VLOOKUP(A230,'Membership data'!$E:$I,5,FALSE)</f>
        <v>V40</v>
      </c>
      <c r="E230" s="2" t="str">
        <f t="shared" si="65"/>
        <v>MV40</v>
      </c>
      <c r="F230" s="9"/>
      <c r="G230" s="1">
        <f t="shared" ca="1" si="76"/>
        <v>0</v>
      </c>
      <c r="H230" s="1">
        <f t="shared" ca="1" si="76"/>
        <v>0</v>
      </c>
      <c r="I230" s="1">
        <f t="shared" ca="1" si="76"/>
        <v>0</v>
      </c>
      <c r="J230" s="3" t="str">
        <f t="shared" ca="1" si="66"/>
        <v>Not eligible</v>
      </c>
      <c r="K230" s="1">
        <f t="shared" ca="1" si="77"/>
        <v>0</v>
      </c>
      <c r="L230" s="1">
        <f t="shared" ca="1" si="77"/>
        <v>0</v>
      </c>
      <c r="M230" s="1">
        <f t="shared" ca="1" si="77"/>
        <v>0</v>
      </c>
      <c r="N230" s="3">
        <f t="shared" ca="1" si="67"/>
        <v>0</v>
      </c>
      <c r="O230" s="1">
        <f t="shared" ca="1" si="78"/>
        <v>0</v>
      </c>
      <c r="P230" s="1">
        <f t="shared" ca="1" si="78"/>
        <v>95</v>
      </c>
      <c r="Q230" s="1">
        <f t="shared" ca="1" si="78"/>
        <v>0</v>
      </c>
      <c r="R230" s="3">
        <f t="shared" ca="1" si="68"/>
        <v>95</v>
      </c>
      <c r="S230" s="1">
        <f t="shared" ca="1" si="79"/>
        <v>0</v>
      </c>
      <c r="T230" s="1">
        <f t="shared" ca="1" si="79"/>
        <v>0</v>
      </c>
      <c r="U230" s="1">
        <f t="shared" ca="1" si="79"/>
        <v>0</v>
      </c>
      <c r="V230" s="3" t="str">
        <f t="shared" ca="1" si="69"/>
        <v>Not eligible</v>
      </c>
      <c r="W230" s="9" t="str">
        <f t="shared" ca="1" si="70"/>
        <v>No</v>
      </c>
      <c r="X230" s="9">
        <f t="shared" ca="1" si="71"/>
        <v>0</v>
      </c>
    </row>
    <row r="231" spans="1:24" x14ac:dyDescent="0.2">
      <c r="A231" s="6" t="s">
        <v>1235</v>
      </c>
      <c r="B231" s="9">
        <f t="shared" ca="1" si="64"/>
        <v>0</v>
      </c>
      <c r="C231" s="2" t="str">
        <f>+VLOOKUP(A231,'Membership data'!$E:$F,2,FALSE)</f>
        <v>M</v>
      </c>
      <c r="D231" s="2" t="str">
        <f>+VLOOKUP(A231,'Membership data'!$E:$I,5,FALSE)</f>
        <v>V40</v>
      </c>
      <c r="E231" s="2" t="str">
        <f t="shared" si="65"/>
        <v>MV40</v>
      </c>
      <c r="F231" s="9"/>
      <c r="G231" s="1">
        <f t="shared" ca="1" si="76"/>
        <v>0</v>
      </c>
      <c r="H231" s="1">
        <f t="shared" ca="1" si="76"/>
        <v>0</v>
      </c>
      <c r="I231" s="1">
        <f t="shared" ca="1" si="76"/>
        <v>0</v>
      </c>
      <c r="J231" s="3" t="str">
        <f t="shared" ca="1" si="66"/>
        <v>Not eligible</v>
      </c>
      <c r="K231" s="1">
        <f t="shared" ca="1" si="77"/>
        <v>0</v>
      </c>
      <c r="L231" s="1">
        <f t="shared" ca="1" si="77"/>
        <v>0</v>
      </c>
      <c r="M231" s="1">
        <f t="shared" ca="1" si="77"/>
        <v>0</v>
      </c>
      <c r="N231" s="3">
        <f t="shared" ca="1" si="67"/>
        <v>0</v>
      </c>
      <c r="O231" s="1">
        <f t="shared" ca="1" si="78"/>
        <v>0</v>
      </c>
      <c r="P231" s="1">
        <f t="shared" ca="1" si="78"/>
        <v>94</v>
      </c>
      <c r="Q231" s="1">
        <f t="shared" ca="1" si="78"/>
        <v>0</v>
      </c>
      <c r="R231" s="3">
        <f t="shared" ca="1" si="68"/>
        <v>94</v>
      </c>
      <c r="S231" s="1">
        <f t="shared" ca="1" si="79"/>
        <v>0</v>
      </c>
      <c r="T231" s="1">
        <f t="shared" ca="1" si="79"/>
        <v>0</v>
      </c>
      <c r="U231" s="1">
        <f t="shared" ca="1" si="79"/>
        <v>0</v>
      </c>
      <c r="V231" s="3" t="str">
        <f t="shared" ca="1" si="69"/>
        <v>Not eligible</v>
      </c>
      <c r="W231" s="9" t="str">
        <f t="shared" ca="1" si="70"/>
        <v>No</v>
      </c>
      <c r="X231" s="9">
        <f t="shared" ca="1" si="71"/>
        <v>0</v>
      </c>
    </row>
    <row r="232" spans="1:24" x14ac:dyDescent="0.2">
      <c r="A232" s="6" t="s">
        <v>1236</v>
      </c>
      <c r="B232" s="9">
        <f t="shared" ca="1" si="64"/>
        <v>295</v>
      </c>
      <c r="C232" s="2" t="str">
        <f>+VLOOKUP(A232,'Membership data'!$E:$F,2,FALSE)</f>
        <v>F</v>
      </c>
      <c r="D232" s="2" t="str">
        <f>+VLOOKUP(A232,'Membership data'!$E:$I,5,FALSE)</f>
        <v>V50</v>
      </c>
      <c r="E232" s="2" t="str">
        <f t="shared" si="65"/>
        <v>FV50</v>
      </c>
      <c r="F232" s="9"/>
      <c r="G232" s="1">
        <f t="shared" ca="1" si="76"/>
        <v>0</v>
      </c>
      <c r="H232" s="1">
        <f t="shared" ca="1" si="76"/>
        <v>97</v>
      </c>
      <c r="I232" s="1">
        <f t="shared" ca="1" si="76"/>
        <v>0</v>
      </c>
      <c r="J232" s="3">
        <f t="shared" ca="1" si="66"/>
        <v>97</v>
      </c>
      <c r="K232" s="1">
        <f t="shared" ca="1" si="77"/>
        <v>0</v>
      </c>
      <c r="L232" s="1">
        <f t="shared" ca="1" si="77"/>
        <v>0</v>
      </c>
      <c r="M232" s="1">
        <f t="shared" ca="1" si="77"/>
        <v>0</v>
      </c>
      <c r="N232" s="3">
        <f t="shared" ca="1" si="67"/>
        <v>0</v>
      </c>
      <c r="O232" s="1">
        <f t="shared" ca="1" si="78"/>
        <v>0</v>
      </c>
      <c r="P232" s="1">
        <f t="shared" ca="1" si="78"/>
        <v>100</v>
      </c>
      <c r="Q232" s="1">
        <f t="shared" ca="1" si="78"/>
        <v>0</v>
      </c>
      <c r="R232" s="3">
        <f t="shared" ca="1" si="68"/>
        <v>100</v>
      </c>
      <c r="S232" s="1">
        <f t="shared" ca="1" si="79"/>
        <v>0</v>
      </c>
      <c r="T232" s="1">
        <f t="shared" ca="1" si="79"/>
        <v>98</v>
      </c>
      <c r="U232" s="1">
        <f t="shared" ca="1" si="79"/>
        <v>0</v>
      </c>
      <c r="V232" s="3">
        <f t="shared" ca="1" si="69"/>
        <v>98</v>
      </c>
      <c r="W232" s="9" t="str">
        <f t="shared" ca="1" si="70"/>
        <v>Yes</v>
      </c>
      <c r="X232" s="9">
        <f t="shared" ca="1" si="71"/>
        <v>295</v>
      </c>
    </row>
    <row r="233" spans="1:24" x14ac:dyDescent="0.2">
      <c r="A233" s="6" t="s">
        <v>1237</v>
      </c>
      <c r="B233" s="9">
        <f t="shared" ca="1" si="64"/>
        <v>0</v>
      </c>
      <c r="C233" s="2" t="str">
        <f>+VLOOKUP(A233,'Membership data'!$E:$F,2,FALSE)</f>
        <v>M</v>
      </c>
      <c r="D233" s="2" t="str">
        <f>+VLOOKUP(A233,'Membership data'!$E:$I,5,FALSE)</f>
        <v>SEN</v>
      </c>
      <c r="E233" s="2" t="str">
        <f t="shared" si="65"/>
        <v>MSEN</v>
      </c>
      <c r="F233" s="9"/>
      <c r="G233" s="1">
        <f t="shared" ca="1" si="76"/>
        <v>0</v>
      </c>
      <c r="H233" s="1">
        <f t="shared" ca="1" si="76"/>
        <v>0</v>
      </c>
      <c r="I233" s="1">
        <f t="shared" ca="1" si="76"/>
        <v>0</v>
      </c>
      <c r="J233" s="3" t="str">
        <f t="shared" ca="1" si="66"/>
        <v>Not eligible</v>
      </c>
      <c r="K233" s="1">
        <f t="shared" ca="1" si="77"/>
        <v>0</v>
      </c>
      <c r="L233" s="1">
        <f t="shared" ca="1" si="77"/>
        <v>0</v>
      </c>
      <c r="M233" s="1">
        <f t="shared" ca="1" si="77"/>
        <v>0</v>
      </c>
      <c r="N233" s="3">
        <f t="shared" ca="1" si="67"/>
        <v>0</v>
      </c>
      <c r="O233" s="1">
        <f t="shared" ca="1" si="78"/>
        <v>0</v>
      </c>
      <c r="P233" s="1">
        <f t="shared" ca="1" si="78"/>
        <v>89</v>
      </c>
      <c r="Q233" s="1">
        <f t="shared" ca="1" si="78"/>
        <v>0</v>
      </c>
      <c r="R233" s="3">
        <f t="shared" ca="1" si="68"/>
        <v>89</v>
      </c>
      <c r="S233" s="1">
        <f t="shared" ca="1" si="79"/>
        <v>0</v>
      </c>
      <c r="T233" s="1">
        <f t="shared" ca="1" si="79"/>
        <v>0</v>
      </c>
      <c r="U233" s="1">
        <f t="shared" ca="1" si="79"/>
        <v>0</v>
      </c>
      <c r="V233" s="3" t="str">
        <f t="shared" ca="1" si="69"/>
        <v>Not eligible</v>
      </c>
      <c r="W233" s="9" t="str">
        <f t="shared" ca="1" si="70"/>
        <v>No</v>
      </c>
      <c r="X233" s="9">
        <f t="shared" ca="1" si="71"/>
        <v>0</v>
      </c>
    </row>
    <row r="234" spans="1:24" x14ac:dyDescent="0.2">
      <c r="A234" s="6" t="s">
        <v>1238</v>
      </c>
      <c r="B234" s="9">
        <f t="shared" ca="1" si="64"/>
        <v>0</v>
      </c>
      <c r="C234" s="2" t="str">
        <f>+VLOOKUP(A234,'Membership data'!$E:$F,2,FALSE)</f>
        <v>M</v>
      </c>
      <c r="D234" s="2" t="str">
        <f>+VLOOKUP(A234,'Membership data'!$E:$I,5,FALSE)</f>
        <v>V50</v>
      </c>
      <c r="E234" s="2" t="str">
        <f t="shared" si="65"/>
        <v>MV50</v>
      </c>
      <c r="F234" s="9"/>
      <c r="G234" s="1">
        <f t="shared" ca="1" si="76"/>
        <v>0</v>
      </c>
      <c r="H234" s="1">
        <f t="shared" ca="1" si="76"/>
        <v>0</v>
      </c>
      <c r="I234" s="1">
        <f t="shared" ca="1" si="76"/>
        <v>0</v>
      </c>
      <c r="J234" s="3" t="str">
        <f t="shared" ca="1" si="66"/>
        <v>Not eligible</v>
      </c>
      <c r="K234" s="1">
        <f t="shared" ca="1" si="77"/>
        <v>0</v>
      </c>
      <c r="L234" s="1">
        <f t="shared" ca="1" si="77"/>
        <v>0</v>
      </c>
      <c r="M234" s="1">
        <f t="shared" ca="1" si="77"/>
        <v>0</v>
      </c>
      <c r="N234" s="3">
        <f t="shared" ca="1" si="67"/>
        <v>0</v>
      </c>
      <c r="O234" s="1">
        <f t="shared" ca="1" si="78"/>
        <v>0</v>
      </c>
      <c r="P234" s="1">
        <f t="shared" ca="1" si="78"/>
        <v>87</v>
      </c>
      <c r="Q234" s="1">
        <f t="shared" ca="1" si="78"/>
        <v>0</v>
      </c>
      <c r="R234" s="3">
        <f t="shared" ca="1" si="68"/>
        <v>87</v>
      </c>
      <c r="S234" s="1">
        <f t="shared" ca="1" si="79"/>
        <v>0</v>
      </c>
      <c r="T234" s="1">
        <f t="shared" ca="1" si="79"/>
        <v>0</v>
      </c>
      <c r="U234" s="1">
        <f t="shared" ca="1" si="79"/>
        <v>0</v>
      </c>
      <c r="V234" s="3" t="str">
        <f t="shared" ca="1" si="69"/>
        <v>Not eligible</v>
      </c>
      <c r="W234" s="9" t="str">
        <f t="shared" ca="1" si="70"/>
        <v>No</v>
      </c>
      <c r="X234" s="9">
        <f t="shared" ca="1" si="71"/>
        <v>0</v>
      </c>
    </row>
    <row r="235" spans="1:24" x14ac:dyDescent="0.2">
      <c r="A235" s="6" t="s">
        <v>1239</v>
      </c>
      <c r="B235" s="9">
        <f t="shared" ca="1" si="64"/>
        <v>0</v>
      </c>
      <c r="C235" s="2" t="str">
        <f>+VLOOKUP(A235,'Membership data'!$E:$F,2,FALSE)</f>
        <v>M</v>
      </c>
      <c r="D235" s="2" t="str">
        <f>+VLOOKUP(A235,'Membership data'!$E:$I,5,FALSE)</f>
        <v>V50</v>
      </c>
      <c r="E235" s="2" t="str">
        <f t="shared" si="65"/>
        <v>MV50</v>
      </c>
      <c r="F235" s="9"/>
      <c r="G235" s="1">
        <f t="shared" ca="1" si="76"/>
        <v>0</v>
      </c>
      <c r="H235" s="1">
        <f t="shared" ca="1" si="76"/>
        <v>0</v>
      </c>
      <c r="I235" s="1">
        <f t="shared" ca="1" si="76"/>
        <v>0</v>
      </c>
      <c r="J235" s="3" t="str">
        <f t="shared" ca="1" si="66"/>
        <v>Not eligible</v>
      </c>
      <c r="K235" s="1">
        <f t="shared" ca="1" si="77"/>
        <v>0</v>
      </c>
      <c r="L235" s="1">
        <f t="shared" ca="1" si="77"/>
        <v>0</v>
      </c>
      <c r="M235" s="1">
        <f t="shared" ca="1" si="77"/>
        <v>0</v>
      </c>
      <c r="N235" s="3">
        <f t="shared" ca="1" si="67"/>
        <v>0</v>
      </c>
      <c r="O235" s="1">
        <f t="shared" ca="1" si="78"/>
        <v>0</v>
      </c>
      <c r="P235" s="1">
        <f t="shared" ca="1" si="78"/>
        <v>86</v>
      </c>
      <c r="Q235" s="1">
        <f t="shared" ca="1" si="78"/>
        <v>0</v>
      </c>
      <c r="R235" s="3">
        <f t="shared" ca="1" si="68"/>
        <v>86</v>
      </c>
      <c r="S235" s="1">
        <f t="shared" ca="1" si="79"/>
        <v>0</v>
      </c>
      <c r="T235" s="1">
        <f t="shared" ca="1" si="79"/>
        <v>0</v>
      </c>
      <c r="U235" s="1">
        <f t="shared" ca="1" si="79"/>
        <v>0</v>
      </c>
      <c r="V235" s="3" t="str">
        <f t="shared" ca="1" si="69"/>
        <v>Not eligible</v>
      </c>
      <c r="W235" s="9" t="str">
        <f t="shared" ca="1" si="70"/>
        <v>No</v>
      </c>
      <c r="X235" s="9">
        <f t="shared" ca="1" si="71"/>
        <v>0</v>
      </c>
    </row>
    <row r="236" spans="1:24" x14ac:dyDescent="0.2">
      <c r="A236" s="6" t="s">
        <v>1240</v>
      </c>
      <c r="B236" s="9">
        <f t="shared" ca="1" si="64"/>
        <v>0</v>
      </c>
      <c r="C236" s="2" t="str">
        <f>+VLOOKUP(A236,'Membership data'!$E:$F,2,FALSE)</f>
        <v>F</v>
      </c>
      <c r="D236" s="2" t="str">
        <f>+VLOOKUP(A236,'Membership data'!$E:$I,5,FALSE)</f>
        <v>V40</v>
      </c>
      <c r="E236" s="2" t="str">
        <f t="shared" si="65"/>
        <v>FV40</v>
      </c>
      <c r="F236" s="9"/>
      <c r="G236" s="1">
        <f t="shared" ca="1" si="76"/>
        <v>0</v>
      </c>
      <c r="H236" s="1">
        <f t="shared" ca="1" si="76"/>
        <v>0</v>
      </c>
      <c r="I236" s="1">
        <f t="shared" ca="1" si="76"/>
        <v>0</v>
      </c>
      <c r="J236" s="3" t="str">
        <f t="shared" ca="1" si="66"/>
        <v>Not eligible</v>
      </c>
      <c r="K236" s="1">
        <f t="shared" ca="1" si="77"/>
        <v>0</v>
      </c>
      <c r="L236" s="1">
        <f t="shared" ca="1" si="77"/>
        <v>0</v>
      </c>
      <c r="M236" s="1">
        <f t="shared" ca="1" si="77"/>
        <v>0</v>
      </c>
      <c r="N236" s="3">
        <f t="shared" ca="1" si="67"/>
        <v>0</v>
      </c>
      <c r="O236" s="1">
        <f t="shared" ca="1" si="78"/>
        <v>0</v>
      </c>
      <c r="P236" s="1">
        <f t="shared" ca="1" si="78"/>
        <v>98</v>
      </c>
      <c r="Q236" s="1">
        <f t="shared" ca="1" si="78"/>
        <v>0</v>
      </c>
      <c r="R236" s="3">
        <f t="shared" ca="1" si="68"/>
        <v>98</v>
      </c>
      <c r="S236" s="1">
        <f t="shared" ca="1" si="79"/>
        <v>0</v>
      </c>
      <c r="T236" s="1">
        <f t="shared" ca="1" si="79"/>
        <v>0</v>
      </c>
      <c r="U236" s="1">
        <f t="shared" ca="1" si="79"/>
        <v>0</v>
      </c>
      <c r="V236" s="3" t="str">
        <f t="shared" ca="1" si="69"/>
        <v>Not eligible</v>
      </c>
      <c r="W236" s="9" t="str">
        <f t="shared" ca="1" si="70"/>
        <v>No</v>
      </c>
      <c r="X236" s="9">
        <f t="shared" ca="1" si="71"/>
        <v>0</v>
      </c>
    </row>
    <row r="237" spans="1:24" x14ac:dyDescent="0.2">
      <c r="A237" s="6" t="s">
        <v>1242</v>
      </c>
      <c r="B237" s="9">
        <f t="shared" ca="1" si="64"/>
        <v>0</v>
      </c>
      <c r="C237" s="2" t="str">
        <f>+VLOOKUP(A237,'Membership data'!$E:$F,2,FALSE)</f>
        <v>F</v>
      </c>
      <c r="D237" s="2" t="str">
        <f>+VLOOKUP(A237,'Membership data'!$E:$I,5,FALSE)</f>
        <v>V40</v>
      </c>
      <c r="E237" s="2" t="str">
        <f t="shared" si="65"/>
        <v>FV40</v>
      </c>
      <c r="F237" s="9"/>
      <c r="G237" s="1">
        <f t="shared" ca="1" si="76"/>
        <v>0</v>
      </c>
      <c r="H237" s="1">
        <f t="shared" ca="1" si="76"/>
        <v>0</v>
      </c>
      <c r="I237" s="1">
        <f t="shared" ca="1" si="76"/>
        <v>0</v>
      </c>
      <c r="J237" s="3" t="str">
        <f t="shared" ca="1" si="66"/>
        <v>Not eligible</v>
      </c>
      <c r="K237" s="1">
        <f t="shared" ca="1" si="77"/>
        <v>0</v>
      </c>
      <c r="L237" s="1">
        <f t="shared" ca="1" si="77"/>
        <v>0</v>
      </c>
      <c r="M237" s="1">
        <f t="shared" ca="1" si="77"/>
        <v>0</v>
      </c>
      <c r="N237" s="3">
        <f t="shared" ca="1" si="67"/>
        <v>0</v>
      </c>
      <c r="O237" s="1">
        <f t="shared" ca="1" si="78"/>
        <v>0</v>
      </c>
      <c r="P237" s="1">
        <f t="shared" ca="1" si="78"/>
        <v>96</v>
      </c>
      <c r="Q237" s="1">
        <f t="shared" ca="1" si="78"/>
        <v>0</v>
      </c>
      <c r="R237" s="3">
        <f t="shared" ca="1" si="68"/>
        <v>96</v>
      </c>
      <c r="S237" s="1">
        <f t="shared" ca="1" si="79"/>
        <v>0</v>
      </c>
      <c r="T237" s="1">
        <f t="shared" ca="1" si="79"/>
        <v>0</v>
      </c>
      <c r="U237" s="1">
        <f t="shared" ca="1" si="79"/>
        <v>0</v>
      </c>
      <c r="V237" s="3" t="str">
        <f t="shared" ca="1" si="69"/>
        <v>Not eligible</v>
      </c>
      <c r="W237" s="9" t="str">
        <f t="shared" ca="1" si="70"/>
        <v>No</v>
      </c>
      <c r="X237" s="9">
        <f t="shared" ca="1" si="71"/>
        <v>0</v>
      </c>
    </row>
    <row r="238" spans="1:24" x14ac:dyDescent="0.2">
      <c r="A238" s="6" t="s">
        <v>1244</v>
      </c>
      <c r="B238" s="9">
        <f t="shared" ca="1" si="64"/>
        <v>0</v>
      </c>
      <c r="C238" s="2" t="str">
        <f>+VLOOKUP(A238,'Membership data'!$E:$F,2,FALSE)</f>
        <v>M</v>
      </c>
      <c r="D238" s="2" t="str">
        <f>+VLOOKUP(A238,'Membership data'!$E:$I,5,FALSE)</f>
        <v>V60+</v>
      </c>
      <c r="E238" s="2" t="str">
        <f t="shared" si="65"/>
        <v>MV60+</v>
      </c>
      <c r="F238" s="9"/>
      <c r="G238" s="1">
        <f t="shared" ca="1" si="76"/>
        <v>0</v>
      </c>
      <c r="H238" s="1">
        <f t="shared" ca="1" si="76"/>
        <v>0</v>
      </c>
      <c r="I238" s="1">
        <f t="shared" ca="1" si="76"/>
        <v>0</v>
      </c>
      <c r="J238" s="3" t="str">
        <f t="shared" ca="1" si="66"/>
        <v>Not eligible</v>
      </c>
      <c r="K238" s="1">
        <f t="shared" ca="1" si="77"/>
        <v>0</v>
      </c>
      <c r="L238" s="1">
        <f t="shared" ca="1" si="77"/>
        <v>0</v>
      </c>
      <c r="M238" s="1">
        <f t="shared" ca="1" si="77"/>
        <v>0</v>
      </c>
      <c r="N238" s="3">
        <f t="shared" ca="1" si="67"/>
        <v>0</v>
      </c>
      <c r="O238" s="1">
        <f t="shared" ca="1" si="78"/>
        <v>0</v>
      </c>
      <c r="P238" s="1">
        <f t="shared" ca="1" si="78"/>
        <v>83</v>
      </c>
      <c r="Q238" s="1">
        <f t="shared" ca="1" si="78"/>
        <v>0</v>
      </c>
      <c r="R238" s="3">
        <f t="shared" ca="1" si="68"/>
        <v>83</v>
      </c>
      <c r="S238" s="1">
        <f t="shared" ca="1" si="79"/>
        <v>0</v>
      </c>
      <c r="T238" s="1">
        <f t="shared" ca="1" si="79"/>
        <v>76</v>
      </c>
      <c r="U238" s="1">
        <f t="shared" ca="1" si="79"/>
        <v>0</v>
      </c>
      <c r="V238" s="3">
        <f t="shared" ca="1" si="69"/>
        <v>76</v>
      </c>
      <c r="W238" s="9" t="str">
        <f t="shared" ca="1" si="70"/>
        <v>No</v>
      </c>
      <c r="X238" s="9">
        <f t="shared" ca="1" si="71"/>
        <v>0</v>
      </c>
    </row>
    <row r="239" spans="1:24" x14ac:dyDescent="0.2">
      <c r="A239" s="6" t="s">
        <v>1246</v>
      </c>
      <c r="B239" s="9">
        <f t="shared" ca="1" si="64"/>
        <v>0</v>
      </c>
      <c r="C239" s="2" t="str">
        <f>+VLOOKUP(A239,'Membership data'!$E:$F,2,FALSE)</f>
        <v>F</v>
      </c>
      <c r="D239" s="2" t="str">
        <f>+VLOOKUP(A239,'Membership data'!$E:$I,5,FALSE)</f>
        <v>V40</v>
      </c>
      <c r="E239" s="2" t="str">
        <f t="shared" si="65"/>
        <v>FV40</v>
      </c>
      <c r="F239" s="9"/>
      <c r="G239" s="1">
        <f t="shared" ca="1" si="76"/>
        <v>0</v>
      </c>
      <c r="H239" s="1">
        <f t="shared" ca="1" si="76"/>
        <v>0</v>
      </c>
      <c r="I239" s="1">
        <f t="shared" ca="1" si="76"/>
        <v>0</v>
      </c>
      <c r="J239" s="3" t="str">
        <f t="shared" ca="1" si="66"/>
        <v>Not eligible</v>
      </c>
      <c r="K239" s="1">
        <f t="shared" ca="1" si="77"/>
        <v>0</v>
      </c>
      <c r="L239" s="1">
        <f t="shared" ca="1" si="77"/>
        <v>0</v>
      </c>
      <c r="M239" s="1">
        <f t="shared" ca="1" si="77"/>
        <v>0</v>
      </c>
      <c r="N239" s="3">
        <f t="shared" ca="1" si="67"/>
        <v>0</v>
      </c>
      <c r="O239" s="1">
        <f t="shared" ca="1" si="78"/>
        <v>0</v>
      </c>
      <c r="P239" s="1">
        <f t="shared" ca="1" si="78"/>
        <v>94</v>
      </c>
      <c r="Q239" s="1">
        <f t="shared" ca="1" si="78"/>
        <v>0</v>
      </c>
      <c r="R239" s="3">
        <f t="shared" ca="1" si="68"/>
        <v>94</v>
      </c>
      <c r="S239" s="1">
        <f t="shared" ca="1" si="79"/>
        <v>0</v>
      </c>
      <c r="T239" s="1">
        <f t="shared" ca="1" si="79"/>
        <v>95</v>
      </c>
      <c r="U239" s="1">
        <f t="shared" ca="1" si="79"/>
        <v>0</v>
      </c>
      <c r="V239" s="3">
        <f t="shared" ca="1" si="69"/>
        <v>95</v>
      </c>
      <c r="W239" s="9" t="str">
        <f t="shared" ca="1" si="70"/>
        <v>No</v>
      </c>
      <c r="X239" s="9">
        <f t="shared" ca="1" si="71"/>
        <v>0</v>
      </c>
    </row>
    <row r="240" spans="1:24" x14ac:dyDescent="0.2">
      <c r="A240" s="6" t="s">
        <v>1247</v>
      </c>
      <c r="B240" s="9">
        <f t="shared" ca="1" si="64"/>
        <v>0</v>
      </c>
      <c r="C240" s="2" t="str">
        <f>+VLOOKUP(A240,'Membership data'!$E:$F,2,FALSE)</f>
        <v>F</v>
      </c>
      <c r="D240" s="2" t="str">
        <f>+VLOOKUP(A240,'Membership data'!$E:$I,5,FALSE)</f>
        <v>V40</v>
      </c>
      <c r="E240" s="2" t="str">
        <f t="shared" si="65"/>
        <v>FV40</v>
      </c>
      <c r="F240" s="9"/>
      <c r="G240" s="1">
        <f t="shared" ca="1" si="76"/>
        <v>0</v>
      </c>
      <c r="H240" s="1">
        <f t="shared" ca="1" si="76"/>
        <v>0</v>
      </c>
      <c r="I240" s="1">
        <f t="shared" ca="1" si="76"/>
        <v>0</v>
      </c>
      <c r="J240" s="3" t="str">
        <f t="shared" ca="1" si="66"/>
        <v>Not eligible</v>
      </c>
      <c r="K240" s="1">
        <f t="shared" ca="1" si="77"/>
        <v>0</v>
      </c>
      <c r="L240" s="1">
        <f t="shared" ca="1" si="77"/>
        <v>0</v>
      </c>
      <c r="M240" s="1">
        <f t="shared" ca="1" si="77"/>
        <v>0</v>
      </c>
      <c r="N240" s="3">
        <f t="shared" ca="1" si="67"/>
        <v>0</v>
      </c>
      <c r="O240" s="1">
        <f t="shared" ca="1" si="78"/>
        <v>0</v>
      </c>
      <c r="P240" s="1">
        <f t="shared" ca="1" si="78"/>
        <v>95</v>
      </c>
      <c r="Q240" s="1">
        <f t="shared" ca="1" si="78"/>
        <v>0</v>
      </c>
      <c r="R240" s="3">
        <f t="shared" ca="1" si="68"/>
        <v>95</v>
      </c>
      <c r="S240" s="1">
        <f t="shared" ca="1" si="79"/>
        <v>0</v>
      </c>
      <c r="T240" s="1">
        <f t="shared" ca="1" si="79"/>
        <v>0</v>
      </c>
      <c r="U240" s="1">
        <f t="shared" ca="1" si="79"/>
        <v>0</v>
      </c>
      <c r="V240" s="3" t="str">
        <f t="shared" ca="1" si="69"/>
        <v>Not eligible</v>
      </c>
      <c r="W240" s="9" t="str">
        <f t="shared" ca="1" si="70"/>
        <v>No</v>
      </c>
      <c r="X240" s="9">
        <f t="shared" ca="1" si="71"/>
        <v>0</v>
      </c>
    </row>
    <row r="241" spans="1:24" x14ac:dyDescent="0.2">
      <c r="A241" s="6" t="s">
        <v>1248</v>
      </c>
      <c r="B241" s="9">
        <f t="shared" ca="1" si="64"/>
        <v>0</v>
      </c>
      <c r="C241" s="2" t="str">
        <f>+VLOOKUP(A241,'Membership data'!$E:$F,2,FALSE)</f>
        <v>M</v>
      </c>
      <c r="D241" s="2" t="str">
        <f>+VLOOKUP(A241,'Membership data'!$E:$I,5,FALSE)</f>
        <v>V40</v>
      </c>
      <c r="E241" s="2" t="str">
        <f t="shared" si="65"/>
        <v>MV40</v>
      </c>
      <c r="F241" s="9"/>
      <c r="G241" s="1">
        <f t="shared" ca="1" si="76"/>
        <v>0</v>
      </c>
      <c r="H241" s="1">
        <f t="shared" ca="1" si="76"/>
        <v>0</v>
      </c>
      <c r="I241" s="1">
        <f t="shared" ca="1" si="76"/>
        <v>0</v>
      </c>
      <c r="J241" s="3" t="str">
        <f t="shared" ca="1" si="66"/>
        <v>Not eligible</v>
      </c>
      <c r="K241" s="1">
        <f t="shared" ca="1" si="77"/>
        <v>0</v>
      </c>
      <c r="L241" s="1">
        <f t="shared" ca="1" si="77"/>
        <v>0</v>
      </c>
      <c r="M241" s="1">
        <f t="shared" ca="1" si="77"/>
        <v>0</v>
      </c>
      <c r="N241" s="3">
        <f t="shared" ca="1" si="67"/>
        <v>0</v>
      </c>
      <c r="O241" s="1">
        <f t="shared" ca="1" si="78"/>
        <v>0</v>
      </c>
      <c r="P241" s="1">
        <f t="shared" ca="1" si="78"/>
        <v>81</v>
      </c>
      <c r="Q241" s="1">
        <f t="shared" ca="1" si="78"/>
        <v>0</v>
      </c>
      <c r="R241" s="3">
        <f t="shared" ca="1" si="68"/>
        <v>81</v>
      </c>
      <c r="S241" s="1">
        <f t="shared" ca="1" si="79"/>
        <v>0</v>
      </c>
      <c r="T241" s="1">
        <f t="shared" ca="1" si="79"/>
        <v>0</v>
      </c>
      <c r="U241" s="1">
        <f t="shared" ca="1" si="79"/>
        <v>66</v>
      </c>
      <c r="V241" s="3">
        <f t="shared" ca="1" si="69"/>
        <v>66</v>
      </c>
      <c r="W241" s="9" t="str">
        <f t="shared" ca="1" si="70"/>
        <v>No</v>
      </c>
      <c r="X241" s="9">
        <f t="shared" ca="1" si="71"/>
        <v>0</v>
      </c>
    </row>
    <row r="242" spans="1:24" x14ac:dyDescent="0.2">
      <c r="A242" s="6" t="s">
        <v>1250</v>
      </c>
      <c r="B242" s="9">
        <f t="shared" ca="1" si="64"/>
        <v>0</v>
      </c>
      <c r="C242" s="2" t="str">
        <f>+VLOOKUP(A242,'Membership data'!$E:$F,2,FALSE)</f>
        <v>F</v>
      </c>
      <c r="D242" s="2" t="str">
        <f>+VLOOKUP(A242,'Membership data'!$E:$I,5,FALSE)</f>
        <v>V40</v>
      </c>
      <c r="E242" s="2" t="str">
        <f t="shared" si="65"/>
        <v>FV40</v>
      </c>
      <c r="F242" s="9"/>
      <c r="G242" s="1">
        <f t="shared" ca="1" si="76"/>
        <v>0</v>
      </c>
      <c r="H242" s="1">
        <f t="shared" ca="1" si="76"/>
        <v>0</v>
      </c>
      <c r="I242" s="1">
        <f t="shared" ca="1" si="76"/>
        <v>0</v>
      </c>
      <c r="J242" s="3" t="str">
        <f t="shared" ca="1" si="66"/>
        <v>Not eligible</v>
      </c>
      <c r="K242" s="1">
        <f t="shared" ca="1" si="77"/>
        <v>0</v>
      </c>
      <c r="L242" s="1">
        <f t="shared" ca="1" si="77"/>
        <v>0</v>
      </c>
      <c r="M242" s="1">
        <f t="shared" ca="1" si="77"/>
        <v>0</v>
      </c>
      <c r="N242" s="3">
        <f t="shared" ca="1" si="67"/>
        <v>0</v>
      </c>
      <c r="O242" s="1">
        <f t="shared" ca="1" si="78"/>
        <v>0</v>
      </c>
      <c r="P242" s="1">
        <f t="shared" ca="1" si="78"/>
        <v>89</v>
      </c>
      <c r="Q242" s="1">
        <f t="shared" ca="1" si="78"/>
        <v>0</v>
      </c>
      <c r="R242" s="3">
        <f t="shared" ca="1" si="68"/>
        <v>89</v>
      </c>
      <c r="S242" s="1">
        <f t="shared" ca="1" si="79"/>
        <v>0</v>
      </c>
      <c r="T242" s="1">
        <f t="shared" ca="1" si="79"/>
        <v>0</v>
      </c>
      <c r="U242" s="1">
        <f t="shared" ca="1" si="79"/>
        <v>0</v>
      </c>
      <c r="V242" s="3" t="str">
        <f t="shared" ca="1" si="69"/>
        <v>Not eligible</v>
      </c>
      <c r="W242" s="9" t="str">
        <f t="shared" ca="1" si="70"/>
        <v>No</v>
      </c>
      <c r="X242" s="9">
        <f t="shared" ca="1" si="71"/>
        <v>0</v>
      </c>
    </row>
    <row r="243" spans="1:24" x14ac:dyDescent="0.2">
      <c r="A243" s="6" t="s">
        <v>1251</v>
      </c>
      <c r="B243" s="9">
        <f t="shared" ca="1" si="64"/>
        <v>0</v>
      </c>
      <c r="C243" s="2" t="str">
        <f>+VLOOKUP(A243,'Membership data'!$E:$F,2,FALSE)</f>
        <v>M</v>
      </c>
      <c r="D243" s="2" t="str">
        <f>+VLOOKUP(A243,'Membership data'!$E:$I,5,FALSE)</f>
        <v>V40</v>
      </c>
      <c r="E243" s="2" t="str">
        <f t="shared" si="65"/>
        <v>MV40</v>
      </c>
      <c r="F243" s="9"/>
      <c r="G243" s="1">
        <f t="shared" ca="1" si="76"/>
        <v>0</v>
      </c>
      <c r="H243" s="1">
        <f t="shared" ca="1" si="76"/>
        <v>0</v>
      </c>
      <c r="I243" s="1">
        <f t="shared" ca="1" si="76"/>
        <v>0</v>
      </c>
      <c r="J243" s="3" t="str">
        <f t="shared" ca="1" si="66"/>
        <v>Not eligible</v>
      </c>
      <c r="K243" s="1">
        <f t="shared" ca="1" si="77"/>
        <v>0</v>
      </c>
      <c r="L243" s="1">
        <f t="shared" ca="1" si="77"/>
        <v>0</v>
      </c>
      <c r="M243" s="1">
        <f t="shared" ca="1" si="77"/>
        <v>0</v>
      </c>
      <c r="N243" s="3">
        <f t="shared" ca="1" si="67"/>
        <v>0</v>
      </c>
      <c r="O243" s="1">
        <f t="shared" ca="1" si="78"/>
        <v>0</v>
      </c>
      <c r="P243" s="1">
        <f t="shared" ca="1" si="78"/>
        <v>78</v>
      </c>
      <c r="Q243" s="1">
        <f t="shared" ca="1" si="78"/>
        <v>0</v>
      </c>
      <c r="R243" s="3">
        <f t="shared" ca="1" si="68"/>
        <v>78</v>
      </c>
      <c r="S243" s="1">
        <f t="shared" ca="1" si="79"/>
        <v>0</v>
      </c>
      <c r="T243" s="1">
        <f t="shared" ca="1" si="79"/>
        <v>0</v>
      </c>
      <c r="U243" s="1">
        <f t="shared" ca="1" si="79"/>
        <v>0</v>
      </c>
      <c r="V243" s="3" t="str">
        <f t="shared" ca="1" si="69"/>
        <v>Not eligible</v>
      </c>
      <c r="W243" s="9" t="str">
        <f t="shared" ca="1" si="70"/>
        <v>No</v>
      </c>
      <c r="X243" s="9">
        <f t="shared" ca="1" si="71"/>
        <v>0</v>
      </c>
    </row>
    <row r="244" spans="1:24" x14ac:dyDescent="0.2">
      <c r="A244" s="6" t="s">
        <v>1252</v>
      </c>
      <c r="B244" s="9">
        <f t="shared" ca="1" si="64"/>
        <v>0</v>
      </c>
      <c r="C244" s="2" t="str">
        <f>+VLOOKUP(A244,'Membership data'!$E:$F,2,FALSE)</f>
        <v>F</v>
      </c>
      <c r="D244" s="2" t="str">
        <f>+VLOOKUP(A244,'Membership data'!$E:$I,5,FALSE)</f>
        <v>V60+</v>
      </c>
      <c r="E244" s="2" t="str">
        <f t="shared" si="65"/>
        <v>FV60+</v>
      </c>
      <c r="F244" s="9"/>
      <c r="G244" s="1">
        <f t="shared" ca="1" si="76"/>
        <v>0</v>
      </c>
      <c r="H244" s="1">
        <f t="shared" ca="1" si="76"/>
        <v>0</v>
      </c>
      <c r="I244" s="1">
        <f t="shared" ca="1" si="76"/>
        <v>0</v>
      </c>
      <c r="J244" s="3" t="str">
        <f t="shared" ca="1" si="66"/>
        <v>Not eligible</v>
      </c>
      <c r="K244" s="1">
        <f t="shared" ca="1" si="77"/>
        <v>0</v>
      </c>
      <c r="L244" s="1">
        <f t="shared" ca="1" si="77"/>
        <v>0</v>
      </c>
      <c r="M244" s="1">
        <f t="shared" ca="1" si="77"/>
        <v>0</v>
      </c>
      <c r="N244" s="3">
        <f t="shared" ca="1" si="67"/>
        <v>0</v>
      </c>
      <c r="O244" s="1">
        <f t="shared" ca="1" si="78"/>
        <v>0</v>
      </c>
      <c r="P244" s="1">
        <f t="shared" ca="1" si="78"/>
        <v>86</v>
      </c>
      <c r="Q244" s="1">
        <f t="shared" ca="1" si="78"/>
        <v>0</v>
      </c>
      <c r="R244" s="3">
        <f t="shared" ca="1" si="68"/>
        <v>86</v>
      </c>
      <c r="S244" s="1">
        <f t="shared" ca="1" si="79"/>
        <v>0</v>
      </c>
      <c r="T244" s="1">
        <f t="shared" ca="1" si="79"/>
        <v>0</v>
      </c>
      <c r="U244" s="1">
        <f t="shared" ca="1" si="79"/>
        <v>72</v>
      </c>
      <c r="V244" s="3">
        <f t="shared" ca="1" si="69"/>
        <v>72</v>
      </c>
      <c r="W244" s="9" t="str">
        <f t="shared" ca="1" si="70"/>
        <v>No</v>
      </c>
      <c r="X244" s="9">
        <f t="shared" ca="1" si="71"/>
        <v>0</v>
      </c>
    </row>
    <row r="245" spans="1:24" x14ac:dyDescent="0.2">
      <c r="A245" s="6" t="s">
        <v>1255</v>
      </c>
      <c r="B245" s="9">
        <f t="shared" ca="1" si="64"/>
        <v>0</v>
      </c>
      <c r="C245" s="2" t="str">
        <f>+VLOOKUP(A245,'Membership data'!$E:$F,2,FALSE)</f>
        <v>M</v>
      </c>
      <c r="D245" s="2" t="str">
        <f>+VLOOKUP(A245,'Membership data'!$E:$I,5,FALSE)</f>
        <v>V50</v>
      </c>
      <c r="E245" s="2" t="str">
        <f t="shared" si="65"/>
        <v>MV50</v>
      </c>
      <c r="F245" s="9"/>
      <c r="G245" s="1">
        <f t="shared" ca="1" si="76"/>
        <v>0</v>
      </c>
      <c r="H245" s="1">
        <f t="shared" ca="1" si="76"/>
        <v>0</v>
      </c>
      <c r="I245" s="1">
        <f t="shared" ca="1" si="76"/>
        <v>0</v>
      </c>
      <c r="J245" s="3" t="str">
        <f t="shared" ca="1" si="66"/>
        <v>Not eligible</v>
      </c>
      <c r="K245" s="1">
        <f t="shared" ca="1" si="77"/>
        <v>0</v>
      </c>
      <c r="L245" s="1">
        <f t="shared" ca="1" si="77"/>
        <v>0</v>
      </c>
      <c r="M245" s="1">
        <f t="shared" ca="1" si="77"/>
        <v>0</v>
      </c>
      <c r="N245" s="3">
        <f t="shared" ca="1" si="67"/>
        <v>0</v>
      </c>
      <c r="O245" s="1">
        <f t="shared" ca="1" si="78"/>
        <v>0</v>
      </c>
      <c r="P245" s="1">
        <f t="shared" ca="1" si="78"/>
        <v>75</v>
      </c>
      <c r="Q245" s="1">
        <f t="shared" ca="1" si="78"/>
        <v>0</v>
      </c>
      <c r="R245" s="3">
        <f t="shared" ca="1" si="68"/>
        <v>75</v>
      </c>
      <c r="S245" s="1">
        <f t="shared" ca="1" si="79"/>
        <v>0</v>
      </c>
      <c r="T245" s="1">
        <f t="shared" ca="1" si="79"/>
        <v>0</v>
      </c>
      <c r="U245" s="1">
        <f t="shared" ca="1" si="79"/>
        <v>0</v>
      </c>
      <c r="V245" s="3" t="str">
        <f t="shared" ca="1" si="69"/>
        <v>Not eligible</v>
      </c>
      <c r="W245" s="9" t="str">
        <f t="shared" ca="1" si="70"/>
        <v>No</v>
      </c>
      <c r="X245" s="9">
        <f t="shared" ca="1" si="71"/>
        <v>0</v>
      </c>
    </row>
    <row r="246" spans="1:24" x14ac:dyDescent="0.2">
      <c r="A246" t="s">
        <v>1261</v>
      </c>
      <c r="B246" s="9">
        <f t="shared" ca="1" si="64"/>
        <v>0</v>
      </c>
      <c r="C246" s="2" t="str">
        <f>+VLOOKUP(A246,'Membership data'!$E:$F,2,FALSE)</f>
        <v>M</v>
      </c>
      <c r="D246" s="2" t="str">
        <f>+VLOOKUP(A246,'Membership data'!$E:$I,5,FALSE)</f>
        <v>SEN</v>
      </c>
      <c r="E246" s="2" t="str">
        <f t="shared" si="65"/>
        <v>MSEN</v>
      </c>
      <c r="F246" s="9"/>
      <c r="G246" s="1">
        <f t="shared" ref="G246:I265" ca="1" si="80">+IFERROR(VLOOKUP($A246,INDIRECT("'"&amp;G$4&amp;"'!B:K"),10,FALSE),0)</f>
        <v>0</v>
      </c>
      <c r="H246" s="1">
        <f t="shared" ca="1" si="80"/>
        <v>98</v>
      </c>
      <c r="I246" s="1">
        <f t="shared" ca="1" si="80"/>
        <v>0</v>
      </c>
      <c r="J246" s="3">
        <f t="shared" ca="1" si="66"/>
        <v>98</v>
      </c>
      <c r="K246" s="1">
        <f t="shared" ref="K246:M265" ca="1" si="81">+IFERROR(VLOOKUP($A246,INDIRECT("'"&amp;K$4&amp;"'!B:K"),10,FALSE),0)</f>
        <v>0</v>
      </c>
      <c r="L246" s="1">
        <f t="shared" ca="1" si="81"/>
        <v>0</v>
      </c>
      <c r="M246" s="1">
        <f t="shared" ca="1" si="81"/>
        <v>0</v>
      </c>
      <c r="N246" s="3">
        <f t="shared" ca="1" si="67"/>
        <v>0</v>
      </c>
      <c r="O246" s="1">
        <f t="shared" ref="O246:Q265" ca="1" si="82">+IFERROR(VLOOKUP($A246,INDIRECT("'"&amp;O$4&amp;"'!B:K"),10,FALSE),0)</f>
        <v>0</v>
      </c>
      <c r="P246" s="1">
        <f t="shared" ca="1" si="82"/>
        <v>0</v>
      </c>
      <c r="Q246" s="1">
        <f t="shared" ca="1" si="82"/>
        <v>0</v>
      </c>
      <c r="R246" s="3" t="str">
        <f t="shared" ca="1" si="68"/>
        <v>Not eligible</v>
      </c>
      <c r="S246" s="1">
        <f t="shared" ref="S246:U265" ca="1" si="83">+IFERROR(VLOOKUP($A246,INDIRECT("'"&amp;S$4&amp;"'!B:K"),10,FALSE),0)</f>
        <v>0</v>
      </c>
      <c r="T246" s="1">
        <f t="shared" ca="1" si="83"/>
        <v>0</v>
      </c>
      <c r="U246" s="1">
        <f t="shared" ca="1" si="83"/>
        <v>0</v>
      </c>
      <c r="V246" s="3" t="str">
        <f t="shared" ca="1" si="69"/>
        <v>Not eligible</v>
      </c>
      <c r="W246" s="9" t="str">
        <f t="shared" ca="1" si="70"/>
        <v>No</v>
      </c>
      <c r="X246" s="9">
        <f t="shared" ca="1" si="71"/>
        <v>0</v>
      </c>
    </row>
    <row r="247" spans="1:24" x14ac:dyDescent="0.2">
      <c r="A247" t="s">
        <v>1264</v>
      </c>
      <c r="B247" s="9">
        <f t="shared" ca="1" si="64"/>
        <v>0</v>
      </c>
      <c r="C247" s="2" t="str">
        <f>+VLOOKUP(A247,'Membership data'!$E:$F,2,FALSE)</f>
        <v>F</v>
      </c>
      <c r="D247" s="2" t="str">
        <f>+VLOOKUP(A247,'Membership data'!$E:$I,5,FALSE)</f>
        <v>SEN</v>
      </c>
      <c r="E247" s="2" t="str">
        <f t="shared" si="65"/>
        <v>FSEN</v>
      </c>
      <c r="F247" s="9"/>
      <c r="G247" s="1">
        <f t="shared" ca="1" si="80"/>
        <v>0</v>
      </c>
      <c r="H247" s="1">
        <f t="shared" ca="1" si="80"/>
        <v>93</v>
      </c>
      <c r="I247" s="1">
        <f t="shared" ca="1" si="80"/>
        <v>99</v>
      </c>
      <c r="J247" s="3">
        <f t="shared" ca="1" si="66"/>
        <v>99</v>
      </c>
      <c r="K247" s="1">
        <f t="shared" ca="1" si="81"/>
        <v>0</v>
      </c>
      <c r="L247" s="1">
        <f t="shared" ca="1" si="81"/>
        <v>0</v>
      </c>
      <c r="M247" s="1">
        <f t="shared" ca="1" si="81"/>
        <v>0</v>
      </c>
      <c r="N247" s="3">
        <f t="shared" ca="1" si="67"/>
        <v>0</v>
      </c>
      <c r="O247" s="1">
        <f t="shared" ca="1" si="82"/>
        <v>0</v>
      </c>
      <c r="P247" s="1">
        <f t="shared" ca="1" si="82"/>
        <v>0</v>
      </c>
      <c r="Q247" s="1">
        <f t="shared" ca="1" si="82"/>
        <v>0</v>
      </c>
      <c r="R247" s="3" t="str">
        <f t="shared" ca="1" si="68"/>
        <v>Not eligible</v>
      </c>
      <c r="S247" s="1">
        <f t="shared" ca="1" si="83"/>
        <v>0</v>
      </c>
      <c r="T247" s="1">
        <f t="shared" ca="1" si="83"/>
        <v>0</v>
      </c>
      <c r="U247" s="1">
        <f t="shared" ca="1" si="83"/>
        <v>84</v>
      </c>
      <c r="V247" s="3">
        <f t="shared" ca="1" si="69"/>
        <v>84</v>
      </c>
      <c r="W247" s="9" t="str">
        <f t="shared" ca="1" si="70"/>
        <v>No</v>
      </c>
      <c r="X247" s="9">
        <f t="shared" ca="1" si="71"/>
        <v>0</v>
      </c>
    </row>
    <row r="248" spans="1:24" x14ac:dyDescent="0.2">
      <c r="A248" t="s">
        <v>1265</v>
      </c>
      <c r="B248" s="9">
        <f t="shared" ca="1" si="64"/>
        <v>0</v>
      </c>
      <c r="C248" s="2" t="str">
        <f>+VLOOKUP(A248,'Membership data'!$E:$F,2,FALSE)</f>
        <v>M</v>
      </c>
      <c r="D248" s="2" t="str">
        <f>+VLOOKUP(A248,'Membership data'!$E:$I,5,FALSE)</f>
        <v>SEN</v>
      </c>
      <c r="E248" s="2" t="str">
        <f t="shared" si="65"/>
        <v>MSEN</v>
      </c>
      <c r="F248" s="9"/>
      <c r="G248" s="1">
        <f t="shared" ca="1" si="80"/>
        <v>0</v>
      </c>
      <c r="H248" s="1">
        <f t="shared" ca="1" si="80"/>
        <v>87</v>
      </c>
      <c r="I248" s="1">
        <f t="shared" ca="1" si="80"/>
        <v>0</v>
      </c>
      <c r="J248" s="3">
        <f t="shared" ca="1" si="66"/>
        <v>87</v>
      </c>
      <c r="K248" s="1">
        <f t="shared" ca="1" si="81"/>
        <v>0</v>
      </c>
      <c r="L248" s="1">
        <f t="shared" ca="1" si="81"/>
        <v>0</v>
      </c>
      <c r="M248" s="1">
        <f t="shared" ca="1" si="81"/>
        <v>0</v>
      </c>
      <c r="N248" s="3">
        <f t="shared" ca="1" si="67"/>
        <v>0</v>
      </c>
      <c r="O248" s="1">
        <f t="shared" ca="1" si="82"/>
        <v>0</v>
      </c>
      <c r="P248" s="1">
        <f t="shared" ca="1" si="82"/>
        <v>0</v>
      </c>
      <c r="Q248" s="1">
        <f t="shared" ca="1" si="82"/>
        <v>0</v>
      </c>
      <c r="R248" s="3" t="str">
        <f t="shared" ca="1" si="68"/>
        <v>Not eligible</v>
      </c>
      <c r="S248" s="1">
        <f t="shared" ca="1" si="83"/>
        <v>0</v>
      </c>
      <c r="T248" s="1">
        <f t="shared" ca="1" si="83"/>
        <v>0</v>
      </c>
      <c r="U248" s="1">
        <f t="shared" ca="1" si="83"/>
        <v>0</v>
      </c>
      <c r="V248" s="3" t="str">
        <f t="shared" ca="1" si="69"/>
        <v>Not eligible</v>
      </c>
      <c r="W248" s="9" t="str">
        <f t="shared" ca="1" si="70"/>
        <v>No</v>
      </c>
      <c r="X248" s="9">
        <f t="shared" ca="1" si="71"/>
        <v>0</v>
      </c>
    </row>
    <row r="249" spans="1:24" x14ac:dyDescent="0.2">
      <c r="A249" t="s">
        <v>1266</v>
      </c>
      <c r="B249" s="9">
        <f t="shared" ca="1" si="64"/>
        <v>0</v>
      </c>
      <c r="C249" s="2" t="str">
        <f>+VLOOKUP(A249,'Membership data'!$E:$F,2,FALSE)</f>
        <v>M</v>
      </c>
      <c r="D249" s="2" t="str">
        <f>+VLOOKUP(A249,'Membership data'!$E:$I,5,FALSE)</f>
        <v>V50</v>
      </c>
      <c r="E249" s="2" t="str">
        <f t="shared" si="65"/>
        <v>MV50</v>
      </c>
      <c r="F249" s="9"/>
      <c r="G249" s="1">
        <f t="shared" ca="1" si="80"/>
        <v>0</v>
      </c>
      <c r="H249" s="1">
        <f t="shared" ca="1" si="80"/>
        <v>85</v>
      </c>
      <c r="I249" s="1">
        <f t="shared" ca="1" si="80"/>
        <v>0</v>
      </c>
      <c r="J249" s="3">
        <f t="shared" ca="1" si="66"/>
        <v>85</v>
      </c>
      <c r="K249" s="1">
        <f t="shared" ca="1" si="81"/>
        <v>0</v>
      </c>
      <c r="L249" s="1">
        <f t="shared" ca="1" si="81"/>
        <v>0</v>
      </c>
      <c r="M249" s="1">
        <f t="shared" ca="1" si="81"/>
        <v>0</v>
      </c>
      <c r="N249" s="3">
        <f t="shared" ca="1" si="67"/>
        <v>0</v>
      </c>
      <c r="O249" s="1">
        <f t="shared" ca="1" si="82"/>
        <v>0</v>
      </c>
      <c r="P249" s="1">
        <f t="shared" ca="1" si="82"/>
        <v>0</v>
      </c>
      <c r="Q249" s="1">
        <f t="shared" ca="1" si="82"/>
        <v>0</v>
      </c>
      <c r="R249" s="3" t="str">
        <f t="shared" ca="1" si="68"/>
        <v>Not eligible</v>
      </c>
      <c r="S249" s="1">
        <f t="shared" ca="1" si="83"/>
        <v>0</v>
      </c>
      <c r="T249" s="1">
        <f t="shared" ca="1" si="83"/>
        <v>0</v>
      </c>
      <c r="U249" s="1">
        <f t="shared" ca="1" si="83"/>
        <v>0</v>
      </c>
      <c r="V249" s="3" t="str">
        <f t="shared" ca="1" si="69"/>
        <v>Not eligible</v>
      </c>
      <c r="W249" s="9" t="str">
        <f t="shared" ca="1" si="70"/>
        <v>No</v>
      </c>
      <c r="X249" s="9">
        <f t="shared" ca="1" si="71"/>
        <v>0</v>
      </c>
    </row>
    <row r="250" spans="1:24" x14ac:dyDescent="0.2">
      <c r="A250" t="s">
        <v>1267</v>
      </c>
      <c r="B250" s="9">
        <f t="shared" ca="1" si="64"/>
        <v>0</v>
      </c>
      <c r="C250" s="2" t="str">
        <f>+VLOOKUP(A250,'Membership data'!$E:$F,2,FALSE)</f>
        <v>F</v>
      </c>
      <c r="D250" s="2" t="str">
        <f>+VLOOKUP(A250,'Membership data'!$E:$I,5,FALSE)</f>
        <v>SEN</v>
      </c>
      <c r="E250" s="2" t="str">
        <f t="shared" si="65"/>
        <v>FSEN</v>
      </c>
      <c r="F250" s="9"/>
      <c r="G250" s="1">
        <f t="shared" ca="1" si="80"/>
        <v>0</v>
      </c>
      <c r="H250" s="1">
        <f t="shared" ca="1" si="80"/>
        <v>82</v>
      </c>
      <c r="I250" s="1">
        <f t="shared" ca="1" si="80"/>
        <v>0</v>
      </c>
      <c r="J250" s="3">
        <f t="shared" ca="1" si="66"/>
        <v>82</v>
      </c>
      <c r="K250" s="1">
        <f t="shared" ca="1" si="81"/>
        <v>0</v>
      </c>
      <c r="L250" s="1">
        <f t="shared" ca="1" si="81"/>
        <v>0</v>
      </c>
      <c r="M250" s="1">
        <f t="shared" ca="1" si="81"/>
        <v>0</v>
      </c>
      <c r="N250" s="3">
        <f t="shared" ca="1" si="67"/>
        <v>0</v>
      </c>
      <c r="O250" s="1">
        <f t="shared" ca="1" si="82"/>
        <v>0</v>
      </c>
      <c r="P250" s="1">
        <f t="shared" ca="1" si="82"/>
        <v>0</v>
      </c>
      <c r="Q250" s="1">
        <f t="shared" ca="1" si="82"/>
        <v>0</v>
      </c>
      <c r="R250" s="3" t="str">
        <f t="shared" ca="1" si="68"/>
        <v>Not eligible</v>
      </c>
      <c r="S250" s="1">
        <f t="shared" ca="1" si="83"/>
        <v>0</v>
      </c>
      <c r="T250" s="1">
        <f t="shared" ca="1" si="83"/>
        <v>0</v>
      </c>
      <c r="U250" s="1">
        <f t="shared" ca="1" si="83"/>
        <v>0</v>
      </c>
      <c r="V250" s="3" t="str">
        <f t="shared" ca="1" si="69"/>
        <v>Not eligible</v>
      </c>
      <c r="W250" s="9" t="str">
        <f t="shared" ca="1" si="70"/>
        <v>No</v>
      </c>
      <c r="X250" s="9">
        <f t="shared" ca="1" si="71"/>
        <v>0</v>
      </c>
    </row>
    <row r="251" spans="1:24" x14ac:dyDescent="0.2">
      <c r="A251" t="s">
        <v>1268</v>
      </c>
      <c r="B251" s="9">
        <f t="shared" ca="1" si="64"/>
        <v>0</v>
      </c>
      <c r="C251" s="2" t="str">
        <f>+VLOOKUP(A251,'Membership data'!$E:$F,2,FALSE)</f>
        <v>F</v>
      </c>
      <c r="D251" s="2" t="str">
        <f>+VLOOKUP(A251,'Membership data'!$E:$I,5,FALSE)</f>
        <v>V40</v>
      </c>
      <c r="E251" s="2" t="str">
        <f t="shared" si="65"/>
        <v>FV40</v>
      </c>
      <c r="F251" s="9"/>
      <c r="G251" s="1">
        <f t="shared" ca="1" si="80"/>
        <v>0</v>
      </c>
      <c r="H251" s="1">
        <f t="shared" ca="1" si="80"/>
        <v>75</v>
      </c>
      <c r="I251" s="1">
        <f t="shared" ca="1" si="80"/>
        <v>0</v>
      </c>
      <c r="J251" s="3">
        <f t="shared" ca="1" si="66"/>
        <v>75</v>
      </c>
      <c r="K251" s="1">
        <f t="shared" ca="1" si="81"/>
        <v>0</v>
      </c>
      <c r="L251" s="1">
        <f t="shared" ca="1" si="81"/>
        <v>0</v>
      </c>
      <c r="M251" s="1">
        <f t="shared" ca="1" si="81"/>
        <v>0</v>
      </c>
      <c r="N251" s="3">
        <f t="shared" ca="1" si="67"/>
        <v>0</v>
      </c>
      <c r="O251" s="1">
        <f t="shared" ca="1" si="82"/>
        <v>0</v>
      </c>
      <c r="P251" s="1">
        <f t="shared" ca="1" si="82"/>
        <v>0</v>
      </c>
      <c r="Q251" s="1">
        <f t="shared" ca="1" si="82"/>
        <v>0</v>
      </c>
      <c r="R251" s="3" t="str">
        <f t="shared" ca="1" si="68"/>
        <v>Not eligible</v>
      </c>
      <c r="S251" s="1">
        <f t="shared" ca="1" si="83"/>
        <v>0</v>
      </c>
      <c r="T251" s="1">
        <f t="shared" ca="1" si="83"/>
        <v>0</v>
      </c>
      <c r="U251" s="1">
        <f t="shared" ca="1" si="83"/>
        <v>0</v>
      </c>
      <c r="V251" s="3" t="str">
        <f t="shared" ca="1" si="69"/>
        <v>Not eligible</v>
      </c>
      <c r="W251" s="9" t="str">
        <f t="shared" ca="1" si="70"/>
        <v>No</v>
      </c>
      <c r="X251" s="9">
        <f t="shared" ca="1" si="71"/>
        <v>0</v>
      </c>
    </row>
    <row r="252" spans="1:24" x14ac:dyDescent="0.2">
      <c r="A252" t="s">
        <v>1269</v>
      </c>
      <c r="B252" s="9">
        <f t="shared" ca="1" si="64"/>
        <v>0</v>
      </c>
      <c r="C252" s="2" t="str">
        <f>+VLOOKUP(A252,'Membership data'!$E:$F,2,FALSE)</f>
        <v>F</v>
      </c>
      <c r="D252" s="2" t="str">
        <f>+VLOOKUP(A252,'Membership data'!$E:$I,5,FALSE)</f>
        <v>V60+</v>
      </c>
      <c r="E252" s="2" t="str">
        <f t="shared" si="65"/>
        <v>FV60+</v>
      </c>
      <c r="F252" s="9"/>
      <c r="G252" s="1">
        <f t="shared" ca="1" si="80"/>
        <v>0</v>
      </c>
      <c r="H252" s="1">
        <f t="shared" ca="1" si="80"/>
        <v>74</v>
      </c>
      <c r="I252" s="1">
        <f t="shared" ca="1" si="80"/>
        <v>0</v>
      </c>
      <c r="J252" s="3">
        <f t="shared" ca="1" si="66"/>
        <v>74</v>
      </c>
      <c r="K252" s="1">
        <f t="shared" ca="1" si="81"/>
        <v>0</v>
      </c>
      <c r="L252" s="1">
        <f t="shared" ca="1" si="81"/>
        <v>0</v>
      </c>
      <c r="M252" s="1">
        <f t="shared" ca="1" si="81"/>
        <v>0</v>
      </c>
      <c r="N252" s="3">
        <f t="shared" ca="1" si="67"/>
        <v>0</v>
      </c>
      <c r="O252" s="1">
        <f t="shared" ca="1" si="82"/>
        <v>0</v>
      </c>
      <c r="P252" s="1">
        <f t="shared" ca="1" si="82"/>
        <v>0</v>
      </c>
      <c r="Q252" s="1">
        <f t="shared" ca="1" si="82"/>
        <v>0</v>
      </c>
      <c r="R252" s="3" t="str">
        <f t="shared" ca="1" si="68"/>
        <v>Not eligible</v>
      </c>
      <c r="S252" s="1">
        <f t="shared" ca="1" si="83"/>
        <v>0</v>
      </c>
      <c r="T252" s="1">
        <f t="shared" ca="1" si="83"/>
        <v>0</v>
      </c>
      <c r="U252" s="1">
        <f t="shared" ca="1" si="83"/>
        <v>0</v>
      </c>
      <c r="V252" s="3" t="str">
        <f t="shared" ca="1" si="69"/>
        <v>Not eligible</v>
      </c>
      <c r="W252" s="9" t="str">
        <f t="shared" ca="1" si="70"/>
        <v>No</v>
      </c>
      <c r="X252" s="9">
        <f t="shared" ca="1" si="71"/>
        <v>0</v>
      </c>
    </row>
    <row r="253" spans="1:24" x14ac:dyDescent="0.2">
      <c r="A253" t="s">
        <v>1275</v>
      </c>
      <c r="B253" s="9">
        <f t="shared" ca="1" si="64"/>
        <v>0</v>
      </c>
      <c r="C253" s="2" t="str">
        <f>+VLOOKUP(A253,'Membership data'!$E:$F,2,FALSE)</f>
        <v>F</v>
      </c>
      <c r="D253" s="2" t="str">
        <f>+VLOOKUP(A253,'Membership data'!$E:$I,5,FALSE)</f>
        <v>V50</v>
      </c>
      <c r="E253" s="2" t="str">
        <f t="shared" si="65"/>
        <v>FV50</v>
      </c>
      <c r="F253" s="9"/>
      <c r="G253" s="1">
        <f t="shared" ca="1" si="80"/>
        <v>0</v>
      </c>
      <c r="H253" s="1">
        <f t="shared" ca="1" si="80"/>
        <v>0</v>
      </c>
      <c r="I253" s="1">
        <f t="shared" ca="1" si="80"/>
        <v>0</v>
      </c>
      <c r="J253" s="3" t="str">
        <f t="shared" ca="1" si="66"/>
        <v>Not eligible</v>
      </c>
      <c r="K253" s="1">
        <f t="shared" ca="1" si="81"/>
        <v>0</v>
      </c>
      <c r="L253" s="1">
        <f t="shared" ca="1" si="81"/>
        <v>0</v>
      </c>
      <c r="M253" s="1">
        <f t="shared" ca="1" si="81"/>
        <v>0</v>
      </c>
      <c r="N253" s="3">
        <f t="shared" ca="1" si="67"/>
        <v>0</v>
      </c>
      <c r="O253" s="1">
        <f t="shared" ca="1" si="82"/>
        <v>0</v>
      </c>
      <c r="P253" s="1">
        <f t="shared" ca="1" si="82"/>
        <v>0</v>
      </c>
      <c r="Q253" s="1">
        <f t="shared" ca="1" si="82"/>
        <v>0</v>
      </c>
      <c r="R253" s="3" t="str">
        <f t="shared" ca="1" si="68"/>
        <v>Not eligible</v>
      </c>
      <c r="S253" s="1">
        <f t="shared" ca="1" si="83"/>
        <v>0</v>
      </c>
      <c r="T253" s="1">
        <f t="shared" ca="1" si="83"/>
        <v>92</v>
      </c>
      <c r="U253" s="1">
        <f t="shared" ca="1" si="83"/>
        <v>0</v>
      </c>
      <c r="V253" s="3">
        <f t="shared" ca="1" si="69"/>
        <v>92</v>
      </c>
      <c r="W253" s="9" t="str">
        <f t="shared" ca="1" si="70"/>
        <v>No</v>
      </c>
      <c r="X253" s="9">
        <f t="shared" ca="1" si="71"/>
        <v>0</v>
      </c>
    </row>
    <row r="254" spans="1:24" x14ac:dyDescent="0.2">
      <c r="A254" t="s">
        <v>1276</v>
      </c>
      <c r="B254" s="9">
        <f t="shared" ca="1" si="64"/>
        <v>0</v>
      </c>
      <c r="C254" s="2" t="str">
        <f>+VLOOKUP(A254,'Membership data'!$E:$F,2,FALSE)</f>
        <v>F</v>
      </c>
      <c r="D254" s="2" t="str">
        <f>+VLOOKUP(A254,'Membership data'!$E:$I,5,FALSE)</f>
        <v>V40</v>
      </c>
      <c r="E254" s="2" t="str">
        <f t="shared" si="65"/>
        <v>FV40</v>
      </c>
      <c r="F254" s="9"/>
      <c r="G254" s="1">
        <f t="shared" ca="1" si="80"/>
        <v>0</v>
      </c>
      <c r="H254" s="1">
        <f t="shared" ca="1" si="80"/>
        <v>0</v>
      </c>
      <c r="I254" s="1">
        <f t="shared" ca="1" si="80"/>
        <v>0</v>
      </c>
      <c r="J254" s="3" t="str">
        <f t="shared" ca="1" si="66"/>
        <v>Not eligible</v>
      </c>
      <c r="K254" s="1">
        <f t="shared" ca="1" si="81"/>
        <v>0</v>
      </c>
      <c r="L254" s="1">
        <f t="shared" ca="1" si="81"/>
        <v>0</v>
      </c>
      <c r="M254" s="1">
        <f t="shared" ca="1" si="81"/>
        <v>0</v>
      </c>
      <c r="N254" s="3">
        <f t="shared" ca="1" si="67"/>
        <v>0</v>
      </c>
      <c r="O254" s="1">
        <f t="shared" ca="1" si="82"/>
        <v>0</v>
      </c>
      <c r="P254" s="1">
        <f t="shared" ca="1" si="82"/>
        <v>0</v>
      </c>
      <c r="Q254" s="1">
        <f t="shared" ca="1" si="82"/>
        <v>0</v>
      </c>
      <c r="R254" s="3" t="str">
        <f t="shared" ca="1" si="68"/>
        <v>Not eligible</v>
      </c>
      <c r="S254" s="1">
        <f t="shared" ca="1" si="83"/>
        <v>0</v>
      </c>
      <c r="T254" s="1">
        <f t="shared" ca="1" si="83"/>
        <v>87</v>
      </c>
      <c r="U254" s="1">
        <f t="shared" ca="1" si="83"/>
        <v>0</v>
      </c>
      <c r="V254" s="3">
        <f t="shared" ca="1" si="69"/>
        <v>87</v>
      </c>
      <c r="W254" s="9" t="str">
        <f t="shared" ca="1" si="70"/>
        <v>No</v>
      </c>
      <c r="X254" s="9">
        <f t="shared" ca="1" si="71"/>
        <v>0</v>
      </c>
    </row>
    <row r="255" spans="1:24" x14ac:dyDescent="0.2">
      <c r="A255" t="s">
        <v>1278</v>
      </c>
      <c r="B255" s="9">
        <f t="shared" ca="1" si="64"/>
        <v>0</v>
      </c>
      <c r="C255" s="2" t="str">
        <f>+VLOOKUP(A255,'Membership data'!$E:$F,2,FALSE)</f>
        <v>F</v>
      </c>
      <c r="D255" s="2" t="str">
        <f>+VLOOKUP(A255,'Membership data'!$E:$I,5,FALSE)</f>
        <v>V40</v>
      </c>
      <c r="E255" s="2" t="str">
        <f t="shared" si="65"/>
        <v>FV40</v>
      </c>
      <c r="F255" s="9"/>
      <c r="G255" s="1">
        <f t="shared" ca="1" si="80"/>
        <v>0</v>
      </c>
      <c r="H255" s="1">
        <f t="shared" ca="1" si="80"/>
        <v>0</v>
      </c>
      <c r="I255" s="1">
        <f t="shared" ca="1" si="80"/>
        <v>0</v>
      </c>
      <c r="J255" s="3" t="str">
        <f t="shared" ca="1" si="66"/>
        <v>Not eligible</v>
      </c>
      <c r="K255" s="1">
        <f t="shared" ca="1" si="81"/>
        <v>0</v>
      </c>
      <c r="L255" s="1">
        <f t="shared" ca="1" si="81"/>
        <v>0</v>
      </c>
      <c r="M255" s="1">
        <f t="shared" ca="1" si="81"/>
        <v>0</v>
      </c>
      <c r="N255" s="3">
        <f t="shared" ca="1" si="67"/>
        <v>0</v>
      </c>
      <c r="O255" s="1">
        <f t="shared" ca="1" si="82"/>
        <v>0</v>
      </c>
      <c r="P255" s="1">
        <f t="shared" ca="1" si="82"/>
        <v>0</v>
      </c>
      <c r="Q255" s="1">
        <f t="shared" ca="1" si="82"/>
        <v>0</v>
      </c>
      <c r="R255" s="3" t="str">
        <f t="shared" ca="1" si="68"/>
        <v>Not eligible</v>
      </c>
      <c r="S255" s="1">
        <f t="shared" ca="1" si="83"/>
        <v>0</v>
      </c>
      <c r="T255" s="1">
        <f t="shared" ca="1" si="83"/>
        <v>75</v>
      </c>
      <c r="U255" s="1">
        <f t="shared" ca="1" si="83"/>
        <v>0</v>
      </c>
      <c r="V255" s="3">
        <f t="shared" ca="1" si="69"/>
        <v>75</v>
      </c>
      <c r="W255" s="9" t="str">
        <f t="shared" ca="1" si="70"/>
        <v>No</v>
      </c>
      <c r="X255" s="9">
        <f t="shared" ca="1" si="71"/>
        <v>0</v>
      </c>
    </row>
    <row r="256" spans="1:24" x14ac:dyDescent="0.2">
      <c r="A256" t="s">
        <v>1271</v>
      </c>
      <c r="B256" s="9">
        <f t="shared" ca="1" si="64"/>
        <v>0</v>
      </c>
      <c r="C256" s="2" t="str">
        <f>+VLOOKUP(A256,'Membership data'!$E:$F,2,FALSE)</f>
        <v>M</v>
      </c>
      <c r="D256" s="2" t="str">
        <f>+VLOOKUP(A256,'Membership data'!$E:$I,5,FALSE)</f>
        <v>V50</v>
      </c>
      <c r="E256" s="2" t="str">
        <f t="shared" si="65"/>
        <v>MV50</v>
      </c>
      <c r="F256" s="9"/>
      <c r="G256" s="1">
        <f t="shared" ca="1" si="80"/>
        <v>0</v>
      </c>
      <c r="H256" s="1">
        <f t="shared" ca="1" si="80"/>
        <v>0</v>
      </c>
      <c r="I256" s="1">
        <f t="shared" ca="1" si="80"/>
        <v>0</v>
      </c>
      <c r="J256" s="3" t="str">
        <f t="shared" ca="1" si="66"/>
        <v>Not eligible</v>
      </c>
      <c r="K256" s="1">
        <f t="shared" ca="1" si="81"/>
        <v>0</v>
      </c>
      <c r="L256" s="1">
        <f t="shared" ca="1" si="81"/>
        <v>0</v>
      </c>
      <c r="M256" s="1">
        <f t="shared" ca="1" si="81"/>
        <v>0</v>
      </c>
      <c r="N256" s="3">
        <f t="shared" ca="1" si="67"/>
        <v>0</v>
      </c>
      <c r="O256" s="1">
        <f t="shared" ca="1" si="82"/>
        <v>0</v>
      </c>
      <c r="P256" s="1">
        <f t="shared" ca="1" si="82"/>
        <v>0</v>
      </c>
      <c r="Q256" s="1">
        <f t="shared" ca="1" si="82"/>
        <v>0</v>
      </c>
      <c r="R256" s="3" t="str">
        <f t="shared" ca="1" si="68"/>
        <v>Not eligible</v>
      </c>
      <c r="S256" s="1">
        <f t="shared" ca="1" si="83"/>
        <v>0</v>
      </c>
      <c r="T256" s="1">
        <f t="shared" ca="1" si="83"/>
        <v>94</v>
      </c>
      <c r="U256" s="1">
        <f t="shared" ca="1" si="83"/>
        <v>85</v>
      </c>
      <c r="V256" s="3">
        <f t="shared" ca="1" si="69"/>
        <v>94</v>
      </c>
      <c r="W256" s="9" t="str">
        <f t="shared" ca="1" si="70"/>
        <v>No</v>
      </c>
      <c r="X256" s="9">
        <f t="shared" ca="1" si="71"/>
        <v>0</v>
      </c>
    </row>
    <row r="257" spans="1:24" x14ac:dyDescent="0.2">
      <c r="A257" t="s">
        <v>1272</v>
      </c>
      <c r="B257" s="9">
        <f t="shared" ca="1" si="64"/>
        <v>0</v>
      </c>
      <c r="C257" s="2" t="str">
        <f>+VLOOKUP(A257,'Membership data'!$E:$F,2,FALSE)</f>
        <v>M</v>
      </c>
      <c r="D257" s="2" t="str">
        <f>+VLOOKUP(A257,'Membership data'!$E:$I,5,FALSE)</f>
        <v>V40</v>
      </c>
      <c r="E257" s="2" t="str">
        <f t="shared" si="65"/>
        <v>MV40</v>
      </c>
      <c r="F257" s="9"/>
      <c r="G257" s="1">
        <f t="shared" ca="1" si="80"/>
        <v>0</v>
      </c>
      <c r="H257" s="1">
        <f t="shared" ca="1" si="80"/>
        <v>0</v>
      </c>
      <c r="I257" s="1">
        <f t="shared" ca="1" si="80"/>
        <v>0</v>
      </c>
      <c r="J257" s="3" t="str">
        <f t="shared" ca="1" si="66"/>
        <v>Not eligible</v>
      </c>
      <c r="K257" s="1">
        <f t="shared" ca="1" si="81"/>
        <v>0</v>
      </c>
      <c r="L257" s="1">
        <f t="shared" ca="1" si="81"/>
        <v>0</v>
      </c>
      <c r="M257" s="1">
        <f t="shared" ca="1" si="81"/>
        <v>0</v>
      </c>
      <c r="N257" s="3">
        <f t="shared" ca="1" si="67"/>
        <v>0</v>
      </c>
      <c r="O257" s="1">
        <f t="shared" ca="1" si="82"/>
        <v>0</v>
      </c>
      <c r="P257" s="1">
        <f t="shared" ca="1" si="82"/>
        <v>0</v>
      </c>
      <c r="Q257" s="1">
        <f t="shared" ca="1" si="82"/>
        <v>0</v>
      </c>
      <c r="R257" s="3" t="str">
        <f t="shared" ca="1" si="68"/>
        <v>Not eligible</v>
      </c>
      <c r="S257" s="1">
        <f t="shared" ca="1" si="83"/>
        <v>0</v>
      </c>
      <c r="T257" s="1">
        <f t="shared" ca="1" si="83"/>
        <v>90</v>
      </c>
      <c r="U257" s="1">
        <f t="shared" ca="1" si="83"/>
        <v>0</v>
      </c>
      <c r="V257" s="3">
        <f t="shared" ca="1" si="69"/>
        <v>90</v>
      </c>
      <c r="W257" s="9" t="str">
        <f t="shared" ca="1" si="70"/>
        <v>No</v>
      </c>
      <c r="X257" s="9">
        <f t="shared" ca="1" si="71"/>
        <v>0</v>
      </c>
    </row>
    <row r="258" spans="1:24" x14ac:dyDescent="0.2">
      <c r="A258" t="s">
        <v>1273</v>
      </c>
      <c r="B258" s="9">
        <f t="shared" ca="1" si="64"/>
        <v>0</v>
      </c>
      <c r="C258" s="2" t="str">
        <f>+VLOOKUP(A258,'Membership data'!$E:$F,2,FALSE)</f>
        <v>M</v>
      </c>
      <c r="D258" s="2" t="str">
        <f>+VLOOKUP(A258,'Membership data'!$E:$I,5,FALSE)</f>
        <v>V50</v>
      </c>
      <c r="E258" s="2" t="str">
        <f t="shared" si="65"/>
        <v>MV50</v>
      </c>
      <c r="F258" s="9"/>
      <c r="G258" s="1">
        <f t="shared" ca="1" si="80"/>
        <v>0</v>
      </c>
      <c r="H258" s="1">
        <f t="shared" ca="1" si="80"/>
        <v>0</v>
      </c>
      <c r="I258" s="1">
        <f t="shared" ca="1" si="80"/>
        <v>0</v>
      </c>
      <c r="J258" s="3" t="str">
        <f t="shared" ca="1" si="66"/>
        <v>Not eligible</v>
      </c>
      <c r="K258" s="1">
        <f t="shared" ca="1" si="81"/>
        <v>0</v>
      </c>
      <c r="L258" s="1">
        <f t="shared" ca="1" si="81"/>
        <v>0</v>
      </c>
      <c r="M258" s="1">
        <f t="shared" ca="1" si="81"/>
        <v>0</v>
      </c>
      <c r="N258" s="3">
        <f t="shared" ca="1" si="67"/>
        <v>0</v>
      </c>
      <c r="O258" s="1">
        <f t="shared" ca="1" si="82"/>
        <v>0</v>
      </c>
      <c r="P258" s="1">
        <f t="shared" ca="1" si="82"/>
        <v>0</v>
      </c>
      <c r="Q258" s="1">
        <f t="shared" ca="1" si="82"/>
        <v>0</v>
      </c>
      <c r="R258" s="3" t="str">
        <f t="shared" ca="1" si="68"/>
        <v>Not eligible</v>
      </c>
      <c r="S258" s="1">
        <f t="shared" ca="1" si="83"/>
        <v>0</v>
      </c>
      <c r="T258" s="1">
        <f t="shared" ca="1" si="83"/>
        <v>85</v>
      </c>
      <c r="U258" s="1">
        <f t="shared" ca="1" si="83"/>
        <v>0</v>
      </c>
      <c r="V258" s="3">
        <f t="shared" ca="1" si="69"/>
        <v>85</v>
      </c>
      <c r="W258" s="9" t="str">
        <f t="shared" ca="1" si="70"/>
        <v>No</v>
      </c>
      <c r="X258" s="9">
        <f t="shared" ca="1" si="71"/>
        <v>0</v>
      </c>
    </row>
    <row r="259" spans="1:24" x14ac:dyDescent="0.2">
      <c r="A259" t="s">
        <v>1274</v>
      </c>
      <c r="B259" s="9">
        <f t="shared" ca="1" si="64"/>
        <v>0</v>
      </c>
      <c r="C259" s="2" t="str">
        <f>+VLOOKUP(A259,'Membership data'!$E:$F,2,FALSE)</f>
        <v>M</v>
      </c>
      <c r="D259" s="2" t="str">
        <f>+VLOOKUP(A259,'Membership data'!$E:$I,5,FALSE)</f>
        <v>V40</v>
      </c>
      <c r="E259" s="2" t="str">
        <f t="shared" si="65"/>
        <v>MV40</v>
      </c>
      <c r="F259" s="9"/>
      <c r="G259" s="1">
        <f t="shared" ca="1" si="80"/>
        <v>0</v>
      </c>
      <c r="H259" s="1">
        <f t="shared" ca="1" si="80"/>
        <v>0</v>
      </c>
      <c r="I259" s="1">
        <f t="shared" ca="1" si="80"/>
        <v>0</v>
      </c>
      <c r="J259" s="3" t="str">
        <f t="shared" ca="1" si="66"/>
        <v>Not eligible</v>
      </c>
      <c r="K259" s="1">
        <f t="shared" ca="1" si="81"/>
        <v>0</v>
      </c>
      <c r="L259" s="1">
        <f t="shared" ca="1" si="81"/>
        <v>0</v>
      </c>
      <c r="M259" s="1">
        <f t="shared" ca="1" si="81"/>
        <v>0</v>
      </c>
      <c r="N259" s="3">
        <f t="shared" ca="1" si="67"/>
        <v>0</v>
      </c>
      <c r="O259" s="1">
        <f t="shared" ca="1" si="82"/>
        <v>0</v>
      </c>
      <c r="P259" s="1">
        <f t="shared" ca="1" si="82"/>
        <v>0</v>
      </c>
      <c r="Q259" s="1">
        <f t="shared" ca="1" si="82"/>
        <v>0</v>
      </c>
      <c r="R259" s="3" t="str">
        <f t="shared" ca="1" si="68"/>
        <v>Not eligible</v>
      </c>
      <c r="S259" s="1">
        <f t="shared" ca="1" si="83"/>
        <v>0</v>
      </c>
      <c r="T259" s="1">
        <f t="shared" ca="1" si="83"/>
        <v>82</v>
      </c>
      <c r="U259" s="1">
        <f t="shared" ca="1" si="83"/>
        <v>0</v>
      </c>
      <c r="V259" s="3">
        <f t="shared" ca="1" si="69"/>
        <v>82</v>
      </c>
      <c r="W259" s="9" t="str">
        <f t="shared" ca="1" si="70"/>
        <v>No</v>
      </c>
      <c r="X259" s="9">
        <f t="shared" ca="1" si="71"/>
        <v>0</v>
      </c>
    </row>
    <row r="260" spans="1:24" x14ac:dyDescent="0.2">
      <c r="B260" s="9">
        <f t="shared" ca="1" si="64"/>
        <v>0</v>
      </c>
      <c r="C260" s="2" t="e">
        <f>+VLOOKUP(A260,'Membership data'!$E:$F,2,FALSE)</f>
        <v>#N/A</v>
      </c>
      <c r="D260" s="2" t="e">
        <f>+VLOOKUP(A260,'Membership data'!$E:$I,5,FALSE)</f>
        <v>#N/A</v>
      </c>
      <c r="E260" s="2" t="e">
        <f t="shared" si="65"/>
        <v>#N/A</v>
      </c>
      <c r="F260" s="9"/>
      <c r="G260" s="1">
        <f t="shared" ca="1" si="80"/>
        <v>0</v>
      </c>
      <c r="H260" s="1">
        <f t="shared" ca="1" si="80"/>
        <v>0</v>
      </c>
      <c r="I260" s="1">
        <f t="shared" ca="1" si="80"/>
        <v>0</v>
      </c>
      <c r="J260" s="3" t="str">
        <f t="shared" ca="1" si="66"/>
        <v>Not eligible</v>
      </c>
      <c r="K260" s="1">
        <f t="shared" ca="1" si="81"/>
        <v>0</v>
      </c>
      <c r="L260" s="1">
        <f t="shared" ca="1" si="81"/>
        <v>0</v>
      </c>
      <c r="M260" s="1">
        <f t="shared" ca="1" si="81"/>
        <v>0</v>
      </c>
      <c r="N260" s="3">
        <f t="shared" ca="1" si="67"/>
        <v>0</v>
      </c>
      <c r="O260" s="1">
        <f t="shared" ca="1" si="82"/>
        <v>0</v>
      </c>
      <c r="P260" s="1">
        <f t="shared" ca="1" si="82"/>
        <v>0</v>
      </c>
      <c r="Q260" s="1">
        <f t="shared" ca="1" si="82"/>
        <v>0</v>
      </c>
      <c r="R260" s="3" t="str">
        <f t="shared" ca="1" si="68"/>
        <v>Not eligible</v>
      </c>
      <c r="S260" s="1">
        <f t="shared" ca="1" si="83"/>
        <v>0</v>
      </c>
      <c r="T260" s="1">
        <f t="shared" ca="1" si="83"/>
        <v>0</v>
      </c>
      <c r="U260" s="1">
        <f t="shared" ca="1" si="83"/>
        <v>0</v>
      </c>
      <c r="V260" s="3" t="str">
        <f t="shared" ca="1" si="69"/>
        <v>Not eligible</v>
      </c>
      <c r="W260" s="9" t="str">
        <f t="shared" ca="1" si="70"/>
        <v>No</v>
      </c>
      <c r="X260" s="9">
        <f t="shared" ca="1" si="71"/>
        <v>0</v>
      </c>
    </row>
    <row r="261" spans="1:24" x14ac:dyDescent="0.2">
      <c r="B261" s="9">
        <f t="shared" ca="1" si="64"/>
        <v>0</v>
      </c>
      <c r="C261" s="2" t="e">
        <f>+VLOOKUP(A261,'Membership data'!$E:$F,2,FALSE)</f>
        <v>#N/A</v>
      </c>
      <c r="D261" s="2" t="e">
        <f>+VLOOKUP(A261,'Membership data'!$E:$I,5,FALSE)</f>
        <v>#N/A</v>
      </c>
      <c r="E261" s="2" t="e">
        <f t="shared" si="65"/>
        <v>#N/A</v>
      </c>
      <c r="F261" s="9"/>
      <c r="G261" s="1">
        <f t="shared" ca="1" si="80"/>
        <v>0</v>
      </c>
      <c r="H261" s="1">
        <f t="shared" ca="1" si="80"/>
        <v>0</v>
      </c>
      <c r="I261" s="1">
        <f t="shared" ca="1" si="80"/>
        <v>0</v>
      </c>
      <c r="J261" s="3" t="str">
        <f t="shared" ca="1" si="66"/>
        <v>Not eligible</v>
      </c>
      <c r="K261" s="1">
        <f t="shared" ca="1" si="81"/>
        <v>0</v>
      </c>
      <c r="L261" s="1">
        <f t="shared" ca="1" si="81"/>
        <v>0</v>
      </c>
      <c r="M261" s="1">
        <f t="shared" ca="1" si="81"/>
        <v>0</v>
      </c>
      <c r="N261" s="3">
        <f t="shared" ca="1" si="67"/>
        <v>0</v>
      </c>
      <c r="O261" s="1">
        <f t="shared" ca="1" si="82"/>
        <v>0</v>
      </c>
      <c r="P261" s="1">
        <f t="shared" ca="1" si="82"/>
        <v>0</v>
      </c>
      <c r="Q261" s="1">
        <f t="shared" ca="1" si="82"/>
        <v>0</v>
      </c>
      <c r="R261" s="3" t="str">
        <f t="shared" ca="1" si="68"/>
        <v>Not eligible</v>
      </c>
      <c r="S261" s="1">
        <f t="shared" ca="1" si="83"/>
        <v>0</v>
      </c>
      <c r="T261" s="1">
        <f t="shared" ca="1" si="83"/>
        <v>0</v>
      </c>
      <c r="U261" s="1">
        <f t="shared" ca="1" si="83"/>
        <v>0</v>
      </c>
      <c r="V261" s="3" t="str">
        <f t="shared" ca="1" si="69"/>
        <v>Not eligible</v>
      </c>
      <c r="W261" s="9" t="str">
        <f t="shared" ca="1" si="70"/>
        <v>No</v>
      </c>
      <c r="X261" s="9">
        <f t="shared" ca="1" si="71"/>
        <v>0</v>
      </c>
    </row>
    <row r="262" spans="1:24" x14ac:dyDescent="0.2">
      <c r="B262" s="9">
        <f t="shared" ref="B262:B298" ca="1" si="84">+X262</f>
        <v>0</v>
      </c>
      <c r="C262" s="2" t="e">
        <f>+VLOOKUP(A262,'Membership data'!$E:$F,2,FALSE)</f>
        <v>#N/A</v>
      </c>
      <c r="D262" s="2" t="e">
        <f>+VLOOKUP(A262,'Membership data'!$E:$I,5,FALSE)</f>
        <v>#N/A</v>
      </c>
      <c r="E262" s="2" t="e">
        <f t="shared" ref="E262:E298" si="85">+C262&amp;D262</f>
        <v>#N/A</v>
      </c>
      <c r="F262" s="9"/>
      <c r="G262" s="1">
        <f t="shared" ca="1" si="80"/>
        <v>0</v>
      </c>
      <c r="H262" s="1">
        <f t="shared" ca="1" si="80"/>
        <v>0</v>
      </c>
      <c r="I262" s="1">
        <f t="shared" ca="1" si="80"/>
        <v>0</v>
      </c>
      <c r="J262" s="3" t="str">
        <f t="shared" ref="J262:J298" ca="1" si="86">+IF($J$6="COMPLETE",IF(SUM(G262:I262)=0,"Not eligible",MAX(G262:I262)),MAX(G262:I262))</f>
        <v>Not eligible</v>
      </c>
      <c r="K262" s="1">
        <f t="shared" ca="1" si="81"/>
        <v>0</v>
      </c>
      <c r="L262" s="1">
        <f t="shared" ca="1" si="81"/>
        <v>0</v>
      </c>
      <c r="M262" s="1">
        <f t="shared" ca="1" si="81"/>
        <v>0</v>
      </c>
      <c r="N262" s="3">
        <f t="shared" ref="N262:N298" ca="1" si="87">+IF($N$6="COMPLETE",IF(SUM(K262:M262)=0,"Not eligible",MAX(K262:M262)),MAX(K262:M262))</f>
        <v>0</v>
      </c>
      <c r="O262" s="1">
        <f t="shared" ca="1" si="82"/>
        <v>0</v>
      </c>
      <c r="P262" s="1">
        <f t="shared" ca="1" si="82"/>
        <v>0</v>
      </c>
      <c r="Q262" s="1">
        <f t="shared" ca="1" si="82"/>
        <v>0</v>
      </c>
      <c r="R262" s="3" t="str">
        <f t="shared" ref="R262:R298" ca="1" si="88">+IF($R$6="COMPLETE",IF(SUM(O262:Q262)=0,"Not eligible",MAX(O262:Q262)),MAX(O262:Q262))</f>
        <v>Not eligible</v>
      </c>
      <c r="S262" s="1">
        <f t="shared" ca="1" si="83"/>
        <v>0</v>
      </c>
      <c r="T262" s="1">
        <f t="shared" ca="1" si="83"/>
        <v>0</v>
      </c>
      <c r="U262" s="1">
        <f t="shared" ca="1" si="83"/>
        <v>0</v>
      </c>
      <c r="V262" s="3" t="str">
        <f t="shared" ref="V262:V298" ca="1" si="89">+IF($V$6="COMPLETE",IF(SUM(S262:U262)=0,"Not eligible",MAX(S262:U262)),MAX(S262:U262))</f>
        <v>Not eligible</v>
      </c>
      <c r="W262" s="9" t="str">
        <f t="shared" ref="W262:W298" ca="1" si="90">+IF(J262="not eligible","No",IF(N262="not eligible","No",IF(R262="not eligible","No",IF(V262="not eligible","No","Yes"))))</f>
        <v>No</v>
      </c>
      <c r="X262" s="9">
        <f t="shared" ref="X262:X298" ca="1" si="91">+IF(W262="NO",0,SUM(V262,R262,N262,J262))</f>
        <v>0</v>
      </c>
    </row>
    <row r="263" spans="1:24" x14ac:dyDescent="0.2">
      <c r="B263" s="9">
        <f t="shared" ca="1" si="84"/>
        <v>0</v>
      </c>
      <c r="C263" s="2" t="e">
        <f>+VLOOKUP(A263,'Membership data'!$E:$F,2,FALSE)</f>
        <v>#N/A</v>
      </c>
      <c r="D263" s="2" t="e">
        <f>+VLOOKUP(A263,'Membership data'!$E:$I,5,FALSE)</f>
        <v>#N/A</v>
      </c>
      <c r="E263" s="2" t="e">
        <f t="shared" si="85"/>
        <v>#N/A</v>
      </c>
      <c r="F263" s="9"/>
      <c r="G263" s="1">
        <f t="shared" ca="1" si="80"/>
        <v>0</v>
      </c>
      <c r="H263" s="1">
        <f t="shared" ca="1" si="80"/>
        <v>0</v>
      </c>
      <c r="I263" s="1">
        <f t="shared" ca="1" si="80"/>
        <v>0</v>
      </c>
      <c r="J263" s="3" t="str">
        <f t="shared" ca="1" si="86"/>
        <v>Not eligible</v>
      </c>
      <c r="K263" s="1">
        <f t="shared" ca="1" si="81"/>
        <v>0</v>
      </c>
      <c r="L263" s="1">
        <f t="shared" ca="1" si="81"/>
        <v>0</v>
      </c>
      <c r="M263" s="1">
        <f t="shared" ca="1" si="81"/>
        <v>0</v>
      </c>
      <c r="N263" s="3">
        <f t="shared" ca="1" si="87"/>
        <v>0</v>
      </c>
      <c r="O263" s="1">
        <f t="shared" ca="1" si="82"/>
        <v>0</v>
      </c>
      <c r="P263" s="1">
        <f t="shared" ca="1" si="82"/>
        <v>0</v>
      </c>
      <c r="Q263" s="1">
        <f t="shared" ca="1" si="82"/>
        <v>0</v>
      </c>
      <c r="R263" s="3" t="str">
        <f t="shared" ca="1" si="88"/>
        <v>Not eligible</v>
      </c>
      <c r="S263" s="1">
        <f t="shared" ca="1" si="83"/>
        <v>0</v>
      </c>
      <c r="T263" s="1">
        <f t="shared" ca="1" si="83"/>
        <v>0</v>
      </c>
      <c r="U263" s="1">
        <f t="shared" ca="1" si="83"/>
        <v>0</v>
      </c>
      <c r="V263" s="3" t="str">
        <f t="shared" ca="1" si="89"/>
        <v>Not eligible</v>
      </c>
      <c r="W263" s="9" t="str">
        <f t="shared" ca="1" si="90"/>
        <v>No</v>
      </c>
      <c r="X263" s="9">
        <f t="shared" ca="1" si="91"/>
        <v>0</v>
      </c>
    </row>
    <row r="264" spans="1:24" x14ac:dyDescent="0.2">
      <c r="B264" s="9">
        <f t="shared" ca="1" si="84"/>
        <v>0</v>
      </c>
      <c r="C264" s="2" t="e">
        <f>+VLOOKUP(A264,'Membership data'!$E:$F,2,FALSE)</f>
        <v>#N/A</v>
      </c>
      <c r="D264" s="2" t="e">
        <f>+VLOOKUP(A264,'Membership data'!$E:$I,5,FALSE)</f>
        <v>#N/A</v>
      </c>
      <c r="E264" s="2" t="e">
        <f t="shared" si="85"/>
        <v>#N/A</v>
      </c>
      <c r="F264" s="9"/>
      <c r="G264" s="1">
        <f t="shared" ca="1" si="80"/>
        <v>0</v>
      </c>
      <c r="H264" s="1">
        <f t="shared" ca="1" si="80"/>
        <v>0</v>
      </c>
      <c r="I264" s="1">
        <f t="shared" ca="1" si="80"/>
        <v>0</v>
      </c>
      <c r="J264" s="3" t="str">
        <f t="shared" ca="1" si="86"/>
        <v>Not eligible</v>
      </c>
      <c r="K264" s="1">
        <f t="shared" ca="1" si="81"/>
        <v>0</v>
      </c>
      <c r="L264" s="1">
        <f t="shared" ca="1" si="81"/>
        <v>0</v>
      </c>
      <c r="M264" s="1">
        <f t="shared" ca="1" si="81"/>
        <v>0</v>
      </c>
      <c r="N264" s="3">
        <f t="shared" ca="1" si="87"/>
        <v>0</v>
      </c>
      <c r="O264" s="1">
        <f t="shared" ca="1" si="82"/>
        <v>0</v>
      </c>
      <c r="P264" s="1">
        <f t="shared" ca="1" si="82"/>
        <v>0</v>
      </c>
      <c r="Q264" s="1">
        <f t="shared" ca="1" si="82"/>
        <v>0</v>
      </c>
      <c r="R264" s="3" t="str">
        <f t="shared" ca="1" si="88"/>
        <v>Not eligible</v>
      </c>
      <c r="S264" s="1">
        <f t="shared" ca="1" si="83"/>
        <v>0</v>
      </c>
      <c r="T264" s="1">
        <f t="shared" ca="1" si="83"/>
        <v>0</v>
      </c>
      <c r="U264" s="1">
        <f t="shared" ca="1" si="83"/>
        <v>0</v>
      </c>
      <c r="V264" s="3" t="str">
        <f t="shared" ca="1" si="89"/>
        <v>Not eligible</v>
      </c>
      <c r="W264" s="9" t="str">
        <f t="shared" ca="1" si="90"/>
        <v>No</v>
      </c>
      <c r="X264" s="9">
        <f t="shared" ca="1" si="91"/>
        <v>0</v>
      </c>
    </row>
    <row r="265" spans="1:24" x14ac:dyDescent="0.2">
      <c r="B265" s="9">
        <f t="shared" ca="1" si="84"/>
        <v>0</v>
      </c>
      <c r="C265" s="2" t="e">
        <f>+VLOOKUP(A265,'Membership data'!$E:$F,2,FALSE)</f>
        <v>#N/A</v>
      </c>
      <c r="D265" s="2" t="e">
        <f>+VLOOKUP(A265,'Membership data'!$E:$I,5,FALSE)</f>
        <v>#N/A</v>
      </c>
      <c r="E265" s="2" t="e">
        <f t="shared" si="85"/>
        <v>#N/A</v>
      </c>
      <c r="F265" s="9"/>
      <c r="G265" s="1">
        <f t="shared" ca="1" si="80"/>
        <v>0</v>
      </c>
      <c r="H265" s="1">
        <f t="shared" ca="1" si="80"/>
        <v>0</v>
      </c>
      <c r="I265" s="1">
        <f t="shared" ca="1" si="80"/>
        <v>0</v>
      </c>
      <c r="J265" s="3" t="str">
        <f t="shared" ca="1" si="86"/>
        <v>Not eligible</v>
      </c>
      <c r="K265" s="1">
        <f t="shared" ca="1" si="81"/>
        <v>0</v>
      </c>
      <c r="L265" s="1">
        <f t="shared" ca="1" si="81"/>
        <v>0</v>
      </c>
      <c r="M265" s="1">
        <f t="shared" ca="1" si="81"/>
        <v>0</v>
      </c>
      <c r="N265" s="3">
        <f t="shared" ca="1" si="87"/>
        <v>0</v>
      </c>
      <c r="O265" s="1">
        <f t="shared" ca="1" si="82"/>
        <v>0</v>
      </c>
      <c r="P265" s="1">
        <f t="shared" ca="1" si="82"/>
        <v>0</v>
      </c>
      <c r="Q265" s="1">
        <f t="shared" ca="1" si="82"/>
        <v>0</v>
      </c>
      <c r="R265" s="3" t="str">
        <f t="shared" ca="1" si="88"/>
        <v>Not eligible</v>
      </c>
      <c r="S265" s="1">
        <f t="shared" ca="1" si="83"/>
        <v>0</v>
      </c>
      <c r="T265" s="1">
        <f t="shared" ca="1" si="83"/>
        <v>0</v>
      </c>
      <c r="U265" s="1">
        <f t="shared" ca="1" si="83"/>
        <v>0</v>
      </c>
      <c r="V265" s="3" t="str">
        <f t="shared" ca="1" si="89"/>
        <v>Not eligible</v>
      </c>
      <c r="W265" s="9" t="str">
        <f t="shared" ca="1" si="90"/>
        <v>No</v>
      </c>
      <c r="X265" s="9">
        <f t="shared" ca="1" si="91"/>
        <v>0</v>
      </c>
    </row>
    <row r="266" spans="1:24" x14ac:dyDescent="0.2">
      <c r="B266" s="9">
        <f t="shared" ca="1" si="84"/>
        <v>0</v>
      </c>
      <c r="C266" s="2" t="e">
        <f>+VLOOKUP(A266,'Membership data'!$E:$F,2,FALSE)</f>
        <v>#N/A</v>
      </c>
      <c r="D266" s="2" t="e">
        <f>+VLOOKUP(A266,'Membership data'!$E:$I,5,FALSE)</f>
        <v>#N/A</v>
      </c>
      <c r="E266" s="2" t="e">
        <f t="shared" si="85"/>
        <v>#N/A</v>
      </c>
      <c r="F266" s="9"/>
      <c r="G266" s="1">
        <f t="shared" ref="G266:I285" ca="1" si="92">+IFERROR(VLOOKUP($A266,INDIRECT("'"&amp;G$4&amp;"'!B:K"),10,FALSE),0)</f>
        <v>0</v>
      </c>
      <c r="H266" s="1">
        <f t="shared" ca="1" si="92"/>
        <v>0</v>
      </c>
      <c r="I266" s="1">
        <f t="shared" ca="1" si="92"/>
        <v>0</v>
      </c>
      <c r="J266" s="3" t="str">
        <f t="shared" ca="1" si="86"/>
        <v>Not eligible</v>
      </c>
      <c r="K266" s="1">
        <f t="shared" ref="K266:M285" ca="1" si="93">+IFERROR(VLOOKUP($A266,INDIRECT("'"&amp;K$4&amp;"'!B:K"),10,FALSE),0)</f>
        <v>0</v>
      </c>
      <c r="L266" s="1">
        <f t="shared" ca="1" si="93"/>
        <v>0</v>
      </c>
      <c r="M266" s="1">
        <f t="shared" ca="1" si="93"/>
        <v>0</v>
      </c>
      <c r="N266" s="3">
        <f t="shared" ca="1" si="87"/>
        <v>0</v>
      </c>
      <c r="O266" s="1">
        <f t="shared" ref="O266:Q285" ca="1" si="94">+IFERROR(VLOOKUP($A266,INDIRECT("'"&amp;O$4&amp;"'!B:K"),10,FALSE),0)</f>
        <v>0</v>
      </c>
      <c r="P266" s="1">
        <f t="shared" ca="1" si="94"/>
        <v>0</v>
      </c>
      <c r="Q266" s="1">
        <f t="shared" ca="1" si="94"/>
        <v>0</v>
      </c>
      <c r="R266" s="3" t="str">
        <f t="shared" ca="1" si="88"/>
        <v>Not eligible</v>
      </c>
      <c r="S266" s="1">
        <f t="shared" ref="S266:U285" ca="1" si="95">+IFERROR(VLOOKUP($A266,INDIRECT("'"&amp;S$4&amp;"'!B:K"),10,FALSE),0)</f>
        <v>0</v>
      </c>
      <c r="T266" s="1">
        <f t="shared" ca="1" si="95"/>
        <v>0</v>
      </c>
      <c r="U266" s="1">
        <f t="shared" ca="1" si="95"/>
        <v>0</v>
      </c>
      <c r="V266" s="3" t="str">
        <f t="shared" ca="1" si="89"/>
        <v>Not eligible</v>
      </c>
      <c r="W266" s="9" t="str">
        <f t="shared" ca="1" si="90"/>
        <v>No</v>
      </c>
      <c r="X266" s="9">
        <f t="shared" ca="1" si="91"/>
        <v>0</v>
      </c>
    </row>
    <row r="267" spans="1:24" x14ac:dyDescent="0.2">
      <c r="B267" s="9">
        <f t="shared" ca="1" si="84"/>
        <v>0</v>
      </c>
      <c r="C267" s="2" t="e">
        <f>+VLOOKUP(A267,'Membership data'!$E:$F,2,FALSE)</f>
        <v>#N/A</v>
      </c>
      <c r="D267" s="2" t="e">
        <f>+VLOOKUP(A267,'Membership data'!$E:$I,5,FALSE)</f>
        <v>#N/A</v>
      </c>
      <c r="E267" s="2" t="e">
        <f t="shared" si="85"/>
        <v>#N/A</v>
      </c>
      <c r="F267" s="9"/>
      <c r="G267" s="1">
        <f t="shared" ca="1" si="92"/>
        <v>0</v>
      </c>
      <c r="H267" s="1">
        <f t="shared" ca="1" si="92"/>
        <v>0</v>
      </c>
      <c r="I267" s="1">
        <f t="shared" ca="1" si="92"/>
        <v>0</v>
      </c>
      <c r="J267" s="3" t="str">
        <f t="shared" ca="1" si="86"/>
        <v>Not eligible</v>
      </c>
      <c r="K267" s="1">
        <f t="shared" ca="1" si="93"/>
        <v>0</v>
      </c>
      <c r="L267" s="1">
        <f t="shared" ca="1" si="93"/>
        <v>0</v>
      </c>
      <c r="M267" s="1">
        <f t="shared" ca="1" si="93"/>
        <v>0</v>
      </c>
      <c r="N267" s="3">
        <f t="shared" ca="1" si="87"/>
        <v>0</v>
      </c>
      <c r="O267" s="1">
        <f t="shared" ca="1" si="94"/>
        <v>0</v>
      </c>
      <c r="P267" s="1">
        <f t="shared" ca="1" si="94"/>
        <v>0</v>
      </c>
      <c r="Q267" s="1">
        <f t="shared" ca="1" si="94"/>
        <v>0</v>
      </c>
      <c r="R267" s="3" t="str">
        <f t="shared" ca="1" si="88"/>
        <v>Not eligible</v>
      </c>
      <c r="S267" s="1">
        <f t="shared" ca="1" si="95"/>
        <v>0</v>
      </c>
      <c r="T267" s="1">
        <f t="shared" ca="1" si="95"/>
        <v>0</v>
      </c>
      <c r="U267" s="1">
        <f t="shared" ca="1" si="95"/>
        <v>0</v>
      </c>
      <c r="V267" s="3" t="str">
        <f t="shared" ca="1" si="89"/>
        <v>Not eligible</v>
      </c>
      <c r="W267" s="9" t="str">
        <f t="shared" ca="1" si="90"/>
        <v>No</v>
      </c>
      <c r="X267" s="9">
        <f t="shared" ca="1" si="91"/>
        <v>0</v>
      </c>
    </row>
    <row r="268" spans="1:24" x14ac:dyDescent="0.2">
      <c r="B268" s="9">
        <f t="shared" ca="1" si="84"/>
        <v>0</v>
      </c>
      <c r="C268" s="2" t="e">
        <f>+VLOOKUP(A268,'Membership data'!$E:$F,2,FALSE)</f>
        <v>#N/A</v>
      </c>
      <c r="D268" s="2" t="e">
        <f>+VLOOKUP(A268,'Membership data'!$E:$I,5,FALSE)</f>
        <v>#N/A</v>
      </c>
      <c r="E268" s="2" t="e">
        <f t="shared" si="85"/>
        <v>#N/A</v>
      </c>
      <c r="F268" s="9"/>
      <c r="G268" s="1">
        <f t="shared" ca="1" si="92"/>
        <v>0</v>
      </c>
      <c r="H268" s="1">
        <f t="shared" ca="1" si="92"/>
        <v>0</v>
      </c>
      <c r="I268" s="1">
        <f t="shared" ca="1" si="92"/>
        <v>0</v>
      </c>
      <c r="J268" s="3" t="str">
        <f t="shared" ca="1" si="86"/>
        <v>Not eligible</v>
      </c>
      <c r="K268" s="1">
        <f t="shared" ca="1" si="93"/>
        <v>0</v>
      </c>
      <c r="L268" s="1">
        <f t="shared" ca="1" si="93"/>
        <v>0</v>
      </c>
      <c r="M268" s="1">
        <f t="shared" ca="1" si="93"/>
        <v>0</v>
      </c>
      <c r="N268" s="3">
        <f t="shared" ca="1" si="87"/>
        <v>0</v>
      </c>
      <c r="O268" s="1">
        <f t="shared" ca="1" si="94"/>
        <v>0</v>
      </c>
      <c r="P268" s="1">
        <f t="shared" ca="1" si="94"/>
        <v>0</v>
      </c>
      <c r="Q268" s="1">
        <f t="shared" ca="1" si="94"/>
        <v>0</v>
      </c>
      <c r="R268" s="3" t="str">
        <f t="shared" ca="1" si="88"/>
        <v>Not eligible</v>
      </c>
      <c r="S268" s="1">
        <f t="shared" ca="1" si="95"/>
        <v>0</v>
      </c>
      <c r="T268" s="1">
        <f t="shared" ca="1" si="95"/>
        <v>0</v>
      </c>
      <c r="U268" s="1">
        <f t="shared" ca="1" si="95"/>
        <v>0</v>
      </c>
      <c r="V268" s="3" t="str">
        <f t="shared" ca="1" si="89"/>
        <v>Not eligible</v>
      </c>
      <c r="W268" s="9" t="str">
        <f t="shared" ca="1" si="90"/>
        <v>No</v>
      </c>
      <c r="X268" s="9">
        <f t="shared" ca="1" si="91"/>
        <v>0</v>
      </c>
    </row>
    <row r="269" spans="1:24" x14ac:dyDescent="0.2">
      <c r="B269" s="9">
        <f t="shared" ca="1" si="84"/>
        <v>0</v>
      </c>
      <c r="C269" s="2" t="e">
        <f>+VLOOKUP(A269,'Membership data'!$E:$F,2,FALSE)</f>
        <v>#N/A</v>
      </c>
      <c r="D269" s="2" t="e">
        <f>+VLOOKUP(A269,'Membership data'!$E:$I,5,FALSE)</f>
        <v>#N/A</v>
      </c>
      <c r="E269" s="2" t="e">
        <f t="shared" si="85"/>
        <v>#N/A</v>
      </c>
      <c r="F269" s="9"/>
      <c r="G269" s="1">
        <f t="shared" ca="1" si="92"/>
        <v>0</v>
      </c>
      <c r="H269" s="1">
        <f t="shared" ca="1" si="92"/>
        <v>0</v>
      </c>
      <c r="I269" s="1">
        <f t="shared" ca="1" si="92"/>
        <v>0</v>
      </c>
      <c r="J269" s="3" t="str">
        <f t="shared" ca="1" si="86"/>
        <v>Not eligible</v>
      </c>
      <c r="K269" s="1">
        <f t="shared" ca="1" si="93"/>
        <v>0</v>
      </c>
      <c r="L269" s="1">
        <f t="shared" ca="1" si="93"/>
        <v>0</v>
      </c>
      <c r="M269" s="1">
        <f t="shared" ca="1" si="93"/>
        <v>0</v>
      </c>
      <c r="N269" s="3">
        <f t="shared" ca="1" si="87"/>
        <v>0</v>
      </c>
      <c r="O269" s="1">
        <f t="shared" ca="1" si="94"/>
        <v>0</v>
      </c>
      <c r="P269" s="1">
        <f t="shared" ca="1" si="94"/>
        <v>0</v>
      </c>
      <c r="Q269" s="1">
        <f t="shared" ca="1" si="94"/>
        <v>0</v>
      </c>
      <c r="R269" s="3" t="str">
        <f t="shared" ca="1" si="88"/>
        <v>Not eligible</v>
      </c>
      <c r="S269" s="1">
        <f t="shared" ca="1" si="95"/>
        <v>0</v>
      </c>
      <c r="T269" s="1">
        <f t="shared" ca="1" si="95"/>
        <v>0</v>
      </c>
      <c r="U269" s="1">
        <f t="shared" ca="1" si="95"/>
        <v>0</v>
      </c>
      <c r="V269" s="3" t="str">
        <f t="shared" ca="1" si="89"/>
        <v>Not eligible</v>
      </c>
      <c r="W269" s="9" t="str">
        <f t="shared" ca="1" si="90"/>
        <v>No</v>
      </c>
      <c r="X269" s="9">
        <f t="shared" ca="1" si="91"/>
        <v>0</v>
      </c>
    </row>
    <row r="270" spans="1:24" x14ac:dyDescent="0.2">
      <c r="B270" s="9">
        <f t="shared" ca="1" si="84"/>
        <v>0</v>
      </c>
      <c r="C270" s="2" t="e">
        <f>+VLOOKUP(A270,'Membership data'!$E:$F,2,FALSE)</f>
        <v>#N/A</v>
      </c>
      <c r="D270" s="2" t="e">
        <f>+VLOOKUP(A270,'Membership data'!$E:$I,5,FALSE)</f>
        <v>#N/A</v>
      </c>
      <c r="E270" s="2" t="e">
        <f t="shared" si="85"/>
        <v>#N/A</v>
      </c>
      <c r="F270" s="9"/>
      <c r="G270" s="1">
        <f t="shared" ca="1" si="92"/>
        <v>0</v>
      </c>
      <c r="H270" s="1">
        <f t="shared" ca="1" si="92"/>
        <v>0</v>
      </c>
      <c r="I270" s="1">
        <f t="shared" ca="1" si="92"/>
        <v>0</v>
      </c>
      <c r="J270" s="3" t="str">
        <f t="shared" ca="1" si="86"/>
        <v>Not eligible</v>
      </c>
      <c r="K270" s="1">
        <f t="shared" ca="1" si="93"/>
        <v>0</v>
      </c>
      <c r="L270" s="1">
        <f t="shared" ca="1" si="93"/>
        <v>0</v>
      </c>
      <c r="M270" s="1">
        <f t="shared" ca="1" si="93"/>
        <v>0</v>
      </c>
      <c r="N270" s="3">
        <f t="shared" ca="1" si="87"/>
        <v>0</v>
      </c>
      <c r="O270" s="1">
        <f t="shared" ca="1" si="94"/>
        <v>0</v>
      </c>
      <c r="P270" s="1">
        <f t="shared" ca="1" si="94"/>
        <v>0</v>
      </c>
      <c r="Q270" s="1">
        <f t="shared" ca="1" si="94"/>
        <v>0</v>
      </c>
      <c r="R270" s="3" t="str">
        <f t="shared" ca="1" si="88"/>
        <v>Not eligible</v>
      </c>
      <c r="S270" s="1">
        <f t="shared" ca="1" si="95"/>
        <v>0</v>
      </c>
      <c r="T270" s="1">
        <f t="shared" ca="1" si="95"/>
        <v>0</v>
      </c>
      <c r="U270" s="1">
        <f t="shared" ca="1" si="95"/>
        <v>0</v>
      </c>
      <c r="V270" s="3" t="str">
        <f t="shared" ca="1" si="89"/>
        <v>Not eligible</v>
      </c>
      <c r="W270" s="9" t="str">
        <f t="shared" ca="1" si="90"/>
        <v>No</v>
      </c>
      <c r="X270" s="9">
        <f t="shared" ca="1" si="91"/>
        <v>0</v>
      </c>
    </row>
    <row r="271" spans="1:24" x14ac:dyDescent="0.2">
      <c r="A271"/>
      <c r="B271" s="9">
        <f t="shared" ca="1" si="84"/>
        <v>0</v>
      </c>
      <c r="C271" s="2" t="e">
        <f>+VLOOKUP(A271,'Membership data'!$E:$F,2,FALSE)</f>
        <v>#N/A</v>
      </c>
      <c r="D271" s="2" t="e">
        <f>+VLOOKUP(A271,'Membership data'!$E:$I,5,FALSE)</f>
        <v>#N/A</v>
      </c>
      <c r="E271" s="2" t="e">
        <f t="shared" si="85"/>
        <v>#N/A</v>
      </c>
      <c r="F271" s="9"/>
      <c r="G271" s="1">
        <f t="shared" ca="1" si="92"/>
        <v>0</v>
      </c>
      <c r="H271" s="1">
        <f t="shared" ca="1" si="92"/>
        <v>0</v>
      </c>
      <c r="I271" s="1">
        <f t="shared" ca="1" si="92"/>
        <v>0</v>
      </c>
      <c r="J271" s="3" t="str">
        <f t="shared" ca="1" si="86"/>
        <v>Not eligible</v>
      </c>
      <c r="K271" s="1">
        <f t="shared" ca="1" si="93"/>
        <v>0</v>
      </c>
      <c r="L271" s="1">
        <f t="shared" ca="1" si="93"/>
        <v>0</v>
      </c>
      <c r="M271" s="1">
        <f t="shared" ca="1" si="93"/>
        <v>0</v>
      </c>
      <c r="N271" s="3">
        <f t="shared" ca="1" si="87"/>
        <v>0</v>
      </c>
      <c r="O271" s="1">
        <f t="shared" ca="1" si="94"/>
        <v>0</v>
      </c>
      <c r="P271" s="1">
        <f t="shared" ca="1" si="94"/>
        <v>0</v>
      </c>
      <c r="Q271" s="1">
        <f t="shared" ca="1" si="94"/>
        <v>0</v>
      </c>
      <c r="R271" s="3" t="str">
        <f t="shared" ca="1" si="88"/>
        <v>Not eligible</v>
      </c>
      <c r="S271" s="1">
        <f t="shared" ca="1" si="95"/>
        <v>0</v>
      </c>
      <c r="T271" s="1">
        <f t="shared" ca="1" si="95"/>
        <v>0</v>
      </c>
      <c r="U271" s="1">
        <f t="shared" ca="1" si="95"/>
        <v>0</v>
      </c>
      <c r="V271" s="3" t="str">
        <f t="shared" ca="1" si="89"/>
        <v>Not eligible</v>
      </c>
      <c r="W271" s="9" t="str">
        <f t="shared" ca="1" si="90"/>
        <v>No</v>
      </c>
      <c r="X271" s="9">
        <f t="shared" ca="1" si="91"/>
        <v>0</v>
      </c>
    </row>
    <row r="272" spans="1:24" x14ac:dyDescent="0.2">
      <c r="B272" s="9">
        <f t="shared" ca="1" si="84"/>
        <v>0</v>
      </c>
      <c r="C272" s="2" t="e">
        <f>+VLOOKUP(A272,'Membership data'!$E:$F,2,FALSE)</f>
        <v>#N/A</v>
      </c>
      <c r="D272" s="2" t="e">
        <f>+VLOOKUP(A272,'Membership data'!$E:$I,5,FALSE)</f>
        <v>#N/A</v>
      </c>
      <c r="E272" s="2" t="e">
        <f t="shared" si="85"/>
        <v>#N/A</v>
      </c>
      <c r="F272" s="9"/>
      <c r="G272" s="1">
        <f t="shared" ca="1" si="92"/>
        <v>0</v>
      </c>
      <c r="H272" s="1">
        <f t="shared" ca="1" si="92"/>
        <v>0</v>
      </c>
      <c r="I272" s="1">
        <f t="shared" ca="1" si="92"/>
        <v>0</v>
      </c>
      <c r="J272" s="3" t="str">
        <f t="shared" ca="1" si="86"/>
        <v>Not eligible</v>
      </c>
      <c r="K272" s="1">
        <f t="shared" ca="1" si="93"/>
        <v>0</v>
      </c>
      <c r="L272" s="1">
        <f t="shared" ca="1" si="93"/>
        <v>0</v>
      </c>
      <c r="M272" s="1">
        <f t="shared" ca="1" si="93"/>
        <v>0</v>
      </c>
      <c r="N272" s="3">
        <f t="shared" ca="1" si="87"/>
        <v>0</v>
      </c>
      <c r="O272" s="1">
        <f t="shared" ca="1" si="94"/>
        <v>0</v>
      </c>
      <c r="P272" s="1">
        <f t="shared" ca="1" si="94"/>
        <v>0</v>
      </c>
      <c r="Q272" s="1">
        <f t="shared" ca="1" si="94"/>
        <v>0</v>
      </c>
      <c r="R272" s="3" t="str">
        <f t="shared" ca="1" si="88"/>
        <v>Not eligible</v>
      </c>
      <c r="S272" s="1">
        <f t="shared" ca="1" si="95"/>
        <v>0</v>
      </c>
      <c r="T272" s="1">
        <f t="shared" ca="1" si="95"/>
        <v>0</v>
      </c>
      <c r="U272" s="1">
        <f t="shared" ca="1" si="95"/>
        <v>0</v>
      </c>
      <c r="V272" s="3" t="str">
        <f t="shared" ca="1" si="89"/>
        <v>Not eligible</v>
      </c>
      <c r="W272" s="9" t="str">
        <f t="shared" ca="1" si="90"/>
        <v>No</v>
      </c>
      <c r="X272" s="9">
        <f t="shared" ca="1" si="91"/>
        <v>0</v>
      </c>
    </row>
    <row r="273" spans="2:24" x14ac:dyDescent="0.2">
      <c r="B273" s="9">
        <f t="shared" ca="1" si="84"/>
        <v>0</v>
      </c>
      <c r="C273" s="2" t="e">
        <f>+VLOOKUP(A273,'Membership data'!$E:$F,2,FALSE)</f>
        <v>#N/A</v>
      </c>
      <c r="D273" s="2" t="e">
        <f>+VLOOKUP(A273,'Membership data'!$E:$I,5,FALSE)</f>
        <v>#N/A</v>
      </c>
      <c r="E273" s="2" t="e">
        <f t="shared" si="85"/>
        <v>#N/A</v>
      </c>
      <c r="F273" s="9"/>
      <c r="G273" s="1">
        <f t="shared" ca="1" si="92"/>
        <v>0</v>
      </c>
      <c r="H273" s="1">
        <f t="shared" ca="1" si="92"/>
        <v>0</v>
      </c>
      <c r="I273" s="1">
        <f t="shared" ca="1" si="92"/>
        <v>0</v>
      </c>
      <c r="J273" s="3" t="str">
        <f t="shared" ca="1" si="86"/>
        <v>Not eligible</v>
      </c>
      <c r="K273" s="1">
        <f t="shared" ca="1" si="93"/>
        <v>0</v>
      </c>
      <c r="L273" s="1">
        <f t="shared" ca="1" si="93"/>
        <v>0</v>
      </c>
      <c r="M273" s="1">
        <f t="shared" ca="1" si="93"/>
        <v>0</v>
      </c>
      <c r="N273" s="3">
        <f t="shared" ca="1" si="87"/>
        <v>0</v>
      </c>
      <c r="O273" s="1">
        <f t="shared" ca="1" si="94"/>
        <v>0</v>
      </c>
      <c r="P273" s="1">
        <f t="shared" ca="1" si="94"/>
        <v>0</v>
      </c>
      <c r="Q273" s="1">
        <f t="shared" ca="1" si="94"/>
        <v>0</v>
      </c>
      <c r="R273" s="3" t="str">
        <f t="shared" ca="1" si="88"/>
        <v>Not eligible</v>
      </c>
      <c r="S273" s="1">
        <f t="shared" ca="1" si="95"/>
        <v>0</v>
      </c>
      <c r="T273" s="1">
        <f t="shared" ca="1" si="95"/>
        <v>0</v>
      </c>
      <c r="U273" s="1">
        <f t="shared" ca="1" si="95"/>
        <v>0</v>
      </c>
      <c r="V273" s="3" t="str">
        <f t="shared" ca="1" si="89"/>
        <v>Not eligible</v>
      </c>
      <c r="W273" s="9" t="str">
        <f t="shared" ca="1" si="90"/>
        <v>No</v>
      </c>
      <c r="X273" s="9">
        <f t="shared" ca="1" si="91"/>
        <v>0</v>
      </c>
    </row>
    <row r="274" spans="2:24" x14ac:dyDescent="0.2">
      <c r="B274" s="9">
        <f t="shared" ca="1" si="84"/>
        <v>0</v>
      </c>
      <c r="C274" s="2" t="e">
        <f>+VLOOKUP(A274,'Membership data'!$E:$F,2,FALSE)</f>
        <v>#N/A</v>
      </c>
      <c r="D274" s="2" t="e">
        <f>+VLOOKUP(A274,'Membership data'!$E:$I,5,FALSE)</f>
        <v>#N/A</v>
      </c>
      <c r="E274" s="2" t="e">
        <f t="shared" si="85"/>
        <v>#N/A</v>
      </c>
      <c r="F274" s="9"/>
      <c r="G274" s="1">
        <f t="shared" ca="1" si="92"/>
        <v>0</v>
      </c>
      <c r="H274" s="1">
        <f t="shared" ca="1" si="92"/>
        <v>0</v>
      </c>
      <c r="I274" s="1">
        <f t="shared" ca="1" si="92"/>
        <v>0</v>
      </c>
      <c r="J274" s="3" t="str">
        <f t="shared" ca="1" si="86"/>
        <v>Not eligible</v>
      </c>
      <c r="K274" s="1">
        <f t="shared" ca="1" si="93"/>
        <v>0</v>
      </c>
      <c r="L274" s="1">
        <f t="shared" ca="1" si="93"/>
        <v>0</v>
      </c>
      <c r="M274" s="1">
        <f t="shared" ca="1" si="93"/>
        <v>0</v>
      </c>
      <c r="N274" s="3">
        <f t="shared" ca="1" si="87"/>
        <v>0</v>
      </c>
      <c r="O274" s="1">
        <f t="shared" ca="1" si="94"/>
        <v>0</v>
      </c>
      <c r="P274" s="1">
        <f t="shared" ca="1" si="94"/>
        <v>0</v>
      </c>
      <c r="Q274" s="1">
        <f t="shared" ca="1" si="94"/>
        <v>0</v>
      </c>
      <c r="R274" s="3" t="str">
        <f t="shared" ca="1" si="88"/>
        <v>Not eligible</v>
      </c>
      <c r="S274" s="1">
        <f t="shared" ca="1" si="95"/>
        <v>0</v>
      </c>
      <c r="T274" s="1">
        <f t="shared" ca="1" si="95"/>
        <v>0</v>
      </c>
      <c r="U274" s="1">
        <f t="shared" ca="1" si="95"/>
        <v>0</v>
      </c>
      <c r="V274" s="3" t="str">
        <f t="shared" ca="1" si="89"/>
        <v>Not eligible</v>
      </c>
      <c r="W274" s="9" t="str">
        <f t="shared" ca="1" si="90"/>
        <v>No</v>
      </c>
      <c r="X274" s="9">
        <f t="shared" ca="1" si="91"/>
        <v>0</v>
      </c>
    </row>
    <row r="275" spans="2:24" x14ac:dyDescent="0.2">
      <c r="B275" s="9">
        <f t="shared" ca="1" si="84"/>
        <v>0</v>
      </c>
      <c r="C275" s="2" t="e">
        <f>+VLOOKUP(A275,'Membership data'!$E:$F,2,FALSE)</f>
        <v>#N/A</v>
      </c>
      <c r="D275" s="2" t="e">
        <f>+VLOOKUP(A275,'Membership data'!$E:$I,5,FALSE)</f>
        <v>#N/A</v>
      </c>
      <c r="E275" s="2" t="e">
        <f t="shared" si="85"/>
        <v>#N/A</v>
      </c>
      <c r="F275" s="9"/>
      <c r="G275" s="1">
        <f t="shared" ca="1" si="92"/>
        <v>0</v>
      </c>
      <c r="H275" s="1">
        <f t="shared" ca="1" si="92"/>
        <v>0</v>
      </c>
      <c r="I275" s="1">
        <f t="shared" ca="1" si="92"/>
        <v>0</v>
      </c>
      <c r="J275" s="3" t="str">
        <f t="shared" ca="1" si="86"/>
        <v>Not eligible</v>
      </c>
      <c r="K275" s="1">
        <f t="shared" ca="1" si="93"/>
        <v>0</v>
      </c>
      <c r="L275" s="1">
        <f t="shared" ca="1" si="93"/>
        <v>0</v>
      </c>
      <c r="M275" s="1">
        <f t="shared" ca="1" si="93"/>
        <v>0</v>
      </c>
      <c r="N275" s="3">
        <f t="shared" ca="1" si="87"/>
        <v>0</v>
      </c>
      <c r="O275" s="1">
        <f t="shared" ca="1" si="94"/>
        <v>0</v>
      </c>
      <c r="P275" s="1">
        <f t="shared" ca="1" si="94"/>
        <v>0</v>
      </c>
      <c r="Q275" s="1">
        <f t="shared" ca="1" si="94"/>
        <v>0</v>
      </c>
      <c r="R275" s="3" t="str">
        <f t="shared" ca="1" si="88"/>
        <v>Not eligible</v>
      </c>
      <c r="S275" s="1">
        <f t="shared" ca="1" si="95"/>
        <v>0</v>
      </c>
      <c r="T275" s="1">
        <f t="shared" ca="1" si="95"/>
        <v>0</v>
      </c>
      <c r="U275" s="1">
        <f t="shared" ca="1" si="95"/>
        <v>0</v>
      </c>
      <c r="V275" s="3" t="str">
        <f t="shared" ca="1" si="89"/>
        <v>Not eligible</v>
      </c>
      <c r="W275" s="9" t="str">
        <f t="shared" ca="1" si="90"/>
        <v>No</v>
      </c>
      <c r="X275" s="9">
        <f t="shared" ca="1" si="91"/>
        <v>0</v>
      </c>
    </row>
    <row r="276" spans="2:24" x14ac:dyDescent="0.2">
      <c r="B276" s="9">
        <f t="shared" ca="1" si="84"/>
        <v>0</v>
      </c>
      <c r="C276" s="2" t="e">
        <f>+VLOOKUP(A276,'Membership data'!$E:$F,2,FALSE)</f>
        <v>#N/A</v>
      </c>
      <c r="D276" s="2" t="e">
        <f>+VLOOKUP(A276,'Membership data'!$E:$I,5,FALSE)</f>
        <v>#N/A</v>
      </c>
      <c r="E276" s="2" t="e">
        <f t="shared" si="85"/>
        <v>#N/A</v>
      </c>
      <c r="F276" s="9"/>
      <c r="G276" s="1">
        <f t="shared" ca="1" si="92"/>
        <v>0</v>
      </c>
      <c r="H276" s="1">
        <f t="shared" ca="1" si="92"/>
        <v>0</v>
      </c>
      <c r="I276" s="1">
        <f t="shared" ca="1" si="92"/>
        <v>0</v>
      </c>
      <c r="J276" s="3" t="str">
        <f t="shared" ca="1" si="86"/>
        <v>Not eligible</v>
      </c>
      <c r="K276" s="1">
        <f t="shared" ca="1" si="93"/>
        <v>0</v>
      </c>
      <c r="L276" s="1">
        <f t="shared" ca="1" si="93"/>
        <v>0</v>
      </c>
      <c r="M276" s="1">
        <f t="shared" ca="1" si="93"/>
        <v>0</v>
      </c>
      <c r="N276" s="3">
        <f t="shared" ca="1" si="87"/>
        <v>0</v>
      </c>
      <c r="O276" s="1">
        <f t="shared" ca="1" si="94"/>
        <v>0</v>
      </c>
      <c r="P276" s="1">
        <f t="shared" ca="1" si="94"/>
        <v>0</v>
      </c>
      <c r="Q276" s="1">
        <f t="shared" ca="1" si="94"/>
        <v>0</v>
      </c>
      <c r="R276" s="3" t="str">
        <f t="shared" ca="1" si="88"/>
        <v>Not eligible</v>
      </c>
      <c r="S276" s="1">
        <f t="shared" ca="1" si="95"/>
        <v>0</v>
      </c>
      <c r="T276" s="1">
        <f t="shared" ca="1" si="95"/>
        <v>0</v>
      </c>
      <c r="U276" s="1">
        <f t="shared" ca="1" si="95"/>
        <v>0</v>
      </c>
      <c r="V276" s="3" t="str">
        <f t="shared" ca="1" si="89"/>
        <v>Not eligible</v>
      </c>
      <c r="W276" s="9" t="str">
        <f t="shared" ca="1" si="90"/>
        <v>No</v>
      </c>
      <c r="X276" s="9">
        <f t="shared" ca="1" si="91"/>
        <v>0</v>
      </c>
    </row>
    <row r="277" spans="2:24" x14ac:dyDescent="0.2">
      <c r="B277" s="9">
        <f t="shared" ca="1" si="84"/>
        <v>0</v>
      </c>
      <c r="C277" s="2" t="e">
        <f>+VLOOKUP(A277,'Membership data'!$E:$F,2,FALSE)</f>
        <v>#N/A</v>
      </c>
      <c r="D277" s="2" t="e">
        <f>+VLOOKUP(A277,'Membership data'!$E:$I,5,FALSE)</f>
        <v>#N/A</v>
      </c>
      <c r="E277" s="2" t="e">
        <f t="shared" si="85"/>
        <v>#N/A</v>
      </c>
      <c r="F277" s="9"/>
      <c r="G277" s="1">
        <f t="shared" ca="1" si="92"/>
        <v>0</v>
      </c>
      <c r="H277" s="1">
        <f t="shared" ca="1" si="92"/>
        <v>0</v>
      </c>
      <c r="I277" s="1">
        <f t="shared" ca="1" si="92"/>
        <v>0</v>
      </c>
      <c r="J277" s="3" t="str">
        <f t="shared" ca="1" si="86"/>
        <v>Not eligible</v>
      </c>
      <c r="K277" s="1">
        <f t="shared" ca="1" si="93"/>
        <v>0</v>
      </c>
      <c r="L277" s="1">
        <f t="shared" ca="1" si="93"/>
        <v>0</v>
      </c>
      <c r="M277" s="1">
        <f t="shared" ca="1" si="93"/>
        <v>0</v>
      </c>
      <c r="N277" s="3">
        <f t="shared" ca="1" si="87"/>
        <v>0</v>
      </c>
      <c r="O277" s="1">
        <f t="shared" ca="1" si="94"/>
        <v>0</v>
      </c>
      <c r="P277" s="1">
        <f t="shared" ca="1" si="94"/>
        <v>0</v>
      </c>
      <c r="Q277" s="1">
        <f t="shared" ca="1" si="94"/>
        <v>0</v>
      </c>
      <c r="R277" s="3" t="str">
        <f t="shared" ca="1" si="88"/>
        <v>Not eligible</v>
      </c>
      <c r="S277" s="1">
        <f t="shared" ca="1" si="95"/>
        <v>0</v>
      </c>
      <c r="T277" s="1">
        <f t="shared" ca="1" si="95"/>
        <v>0</v>
      </c>
      <c r="U277" s="1">
        <f t="shared" ca="1" si="95"/>
        <v>0</v>
      </c>
      <c r="V277" s="3" t="str">
        <f t="shared" ca="1" si="89"/>
        <v>Not eligible</v>
      </c>
      <c r="W277" s="9" t="str">
        <f t="shared" ca="1" si="90"/>
        <v>No</v>
      </c>
      <c r="X277" s="9">
        <f t="shared" ca="1" si="91"/>
        <v>0</v>
      </c>
    </row>
    <row r="278" spans="2:24" x14ac:dyDescent="0.2">
      <c r="B278" s="9">
        <f t="shared" ca="1" si="84"/>
        <v>0</v>
      </c>
      <c r="C278" s="2" t="e">
        <f>+VLOOKUP(A278,'Membership data'!$E:$F,2,FALSE)</f>
        <v>#N/A</v>
      </c>
      <c r="D278" s="2" t="e">
        <f>+VLOOKUP(A278,'Membership data'!$E:$I,5,FALSE)</f>
        <v>#N/A</v>
      </c>
      <c r="E278" s="2" t="e">
        <f t="shared" si="85"/>
        <v>#N/A</v>
      </c>
      <c r="F278" s="9"/>
      <c r="G278" s="1">
        <f t="shared" ca="1" si="92"/>
        <v>0</v>
      </c>
      <c r="H278" s="1">
        <f t="shared" ca="1" si="92"/>
        <v>0</v>
      </c>
      <c r="I278" s="1">
        <f t="shared" ca="1" si="92"/>
        <v>0</v>
      </c>
      <c r="J278" s="3" t="str">
        <f t="shared" ca="1" si="86"/>
        <v>Not eligible</v>
      </c>
      <c r="K278" s="1">
        <f t="shared" ca="1" si="93"/>
        <v>0</v>
      </c>
      <c r="L278" s="1">
        <f t="shared" ca="1" si="93"/>
        <v>0</v>
      </c>
      <c r="M278" s="1">
        <f t="shared" ca="1" si="93"/>
        <v>0</v>
      </c>
      <c r="N278" s="3">
        <f t="shared" ca="1" si="87"/>
        <v>0</v>
      </c>
      <c r="O278" s="1">
        <f t="shared" ca="1" si="94"/>
        <v>0</v>
      </c>
      <c r="P278" s="1">
        <f t="shared" ca="1" si="94"/>
        <v>0</v>
      </c>
      <c r="Q278" s="1">
        <f t="shared" ca="1" si="94"/>
        <v>0</v>
      </c>
      <c r="R278" s="3" t="str">
        <f t="shared" ca="1" si="88"/>
        <v>Not eligible</v>
      </c>
      <c r="S278" s="1">
        <f t="shared" ca="1" si="95"/>
        <v>0</v>
      </c>
      <c r="T278" s="1">
        <f t="shared" ca="1" si="95"/>
        <v>0</v>
      </c>
      <c r="U278" s="1">
        <f t="shared" ca="1" si="95"/>
        <v>0</v>
      </c>
      <c r="V278" s="3" t="str">
        <f t="shared" ca="1" si="89"/>
        <v>Not eligible</v>
      </c>
      <c r="W278" s="9" t="str">
        <f t="shared" ca="1" si="90"/>
        <v>No</v>
      </c>
      <c r="X278" s="9">
        <f t="shared" ca="1" si="91"/>
        <v>0</v>
      </c>
    </row>
    <row r="279" spans="2:24" x14ac:dyDescent="0.2">
      <c r="B279" s="9">
        <f t="shared" ca="1" si="84"/>
        <v>0</v>
      </c>
      <c r="C279" s="2" t="e">
        <f>+VLOOKUP(A279,'Membership data'!$E:$F,2,FALSE)</f>
        <v>#N/A</v>
      </c>
      <c r="D279" s="2" t="e">
        <f>+VLOOKUP(A279,'Membership data'!$E:$I,5,FALSE)</f>
        <v>#N/A</v>
      </c>
      <c r="E279" s="2" t="e">
        <f t="shared" si="85"/>
        <v>#N/A</v>
      </c>
      <c r="F279" s="9"/>
      <c r="G279" s="1">
        <f t="shared" ca="1" si="92"/>
        <v>0</v>
      </c>
      <c r="H279" s="1">
        <f t="shared" ca="1" si="92"/>
        <v>0</v>
      </c>
      <c r="I279" s="1">
        <f t="shared" ca="1" si="92"/>
        <v>0</v>
      </c>
      <c r="J279" s="3" t="str">
        <f t="shared" ca="1" si="86"/>
        <v>Not eligible</v>
      </c>
      <c r="K279" s="1">
        <f t="shared" ca="1" si="93"/>
        <v>0</v>
      </c>
      <c r="L279" s="1">
        <f t="shared" ca="1" si="93"/>
        <v>0</v>
      </c>
      <c r="M279" s="1">
        <f t="shared" ca="1" si="93"/>
        <v>0</v>
      </c>
      <c r="N279" s="3">
        <f t="shared" ca="1" si="87"/>
        <v>0</v>
      </c>
      <c r="O279" s="1">
        <f t="shared" ca="1" si="94"/>
        <v>0</v>
      </c>
      <c r="P279" s="1">
        <f t="shared" ca="1" si="94"/>
        <v>0</v>
      </c>
      <c r="Q279" s="1">
        <f t="shared" ca="1" si="94"/>
        <v>0</v>
      </c>
      <c r="R279" s="3" t="str">
        <f t="shared" ca="1" si="88"/>
        <v>Not eligible</v>
      </c>
      <c r="S279" s="1">
        <f t="shared" ca="1" si="95"/>
        <v>0</v>
      </c>
      <c r="T279" s="1">
        <f t="shared" ca="1" si="95"/>
        <v>0</v>
      </c>
      <c r="U279" s="1">
        <f t="shared" ca="1" si="95"/>
        <v>0</v>
      </c>
      <c r="V279" s="3" t="str">
        <f t="shared" ca="1" si="89"/>
        <v>Not eligible</v>
      </c>
      <c r="W279" s="9" t="str">
        <f t="shared" ca="1" si="90"/>
        <v>No</v>
      </c>
      <c r="X279" s="9">
        <f t="shared" ca="1" si="91"/>
        <v>0</v>
      </c>
    </row>
    <row r="280" spans="2:24" x14ac:dyDescent="0.2">
      <c r="B280" s="9">
        <f t="shared" ca="1" si="84"/>
        <v>0</v>
      </c>
      <c r="C280" s="2" t="e">
        <f>+VLOOKUP(A280,'Membership data'!$E:$F,2,FALSE)</f>
        <v>#N/A</v>
      </c>
      <c r="D280" s="2" t="e">
        <f>+VLOOKUP(A280,'Membership data'!$E:$I,5,FALSE)</f>
        <v>#N/A</v>
      </c>
      <c r="E280" s="2" t="e">
        <f t="shared" si="85"/>
        <v>#N/A</v>
      </c>
      <c r="F280" s="9"/>
      <c r="G280" s="1">
        <f t="shared" ca="1" si="92"/>
        <v>0</v>
      </c>
      <c r="H280" s="1">
        <f t="shared" ca="1" si="92"/>
        <v>0</v>
      </c>
      <c r="I280" s="1">
        <f t="shared" ca="1" si="92"/>
        <v>0</v>
      </c>
      <c r="J280" s="3" t="str">
        <f t="shared" ca="1" si="86"/>
        <v>Not eligible</v>
      </c>
      <c r="K280" s="1">
        <f t="shared" ca="1" si="93"/>
        <v>0</v>
      </c>
      <c r="L280" s="1">
        <f t="shared" ca="1" si="93"/>
        <v>0</v>
      </c>
      <c r="M280" s="1">
        <f t="shared" ca="1" si="93"/>
        <v>0</v>
      </c>
      <c r="N280" s="3">
        <f t="shared" ca="1" si="87"/>
        <v>0</v>
      </c>
      <c r="O280" s="1">
        <f t="shared" ca="1" si="94"/>
        <v>0</v>
      </c>
      <c r="P280" s="1">
        <f t="shared" ca="1" si="94"/>
        <v>0</v>
      </c>
      <c r="Q280" s="1">
        <f t="shared" ca="1" si="94"/>
        <v>0</v>
      </c>
      <c r="R280" s="3" t="str">
        <f t="shared" ca="1" si="88"/>
        <v>Not eligible</v>
      </c>
      <c r="S280" s="1">
        <f t="shared" ca="1" si="95"/>
        <v>0</v>
      </c>
      <c r="T280" s="1">
        <f t="shared" ca="1" si="95"/>
        <v>0</v>
      </c>
      <c r="U280" s="1">
        <f t="shared" ca="1" si="95"/>
        <v>0</v>
      </c>
      <c r="V280" s="3" t="str">
        <f t="shared" ca="1" si="89"/>
        <v>Not eligible</v>
      </c>
      <c r="W280" s="9" t="str">
        <f t="shared" ca="1" si="90"/>
        <v>No</v>
      </c>
      <c r="X280" s="9">
        <f t="shared" ca="1" si="91"/>
        <v>0</v>
      </c>
    </row>
    <row r="281" spans="2:24" x14ac:dyDescent="0.2">
      <c r="B281" s="9">
        <f t="shared" ca="1" si="84"/>
        <v>0</v>
      </c>
      <c r="C281" s="2" t="e">
        <f>+VLOOKUP(A281,'Membership data'!$E:$F,2,FALSE)</f>
        <v>#N/A</v>
      </c>
      <c r="D281" s="2" t="e">
        <f>+VLOOKUP(A281,'Membership data'!$E:$I,5,FALSE)</f>
        <v>#N/A</v>
      </c>
      <c r="E281" s="2" t="e">
        <f t="shared" si="85"/>
        <v>#N/A</v>
      </c>
      <c r="F281" s="9"/>
      <c r="G281" s="1">
        <f t="shared" ca="1" si="92"/>
        <v>0</v>
      </c>
      <c r="H281" s="1">
        <f t="shared" ca="1" si="92"/>
        <v>0</v>
      </c>
      <c r="I281" s="1">
        <f t="shared" ca="1" si="92"/>
        <v>0</v>
      </c>
      <c r="J281" s="3" t="str">
        <f t="shared" ca="1" si="86"/>
        <v>Not eligible</v>
      </c>
      <c r="K281" s="1">
        <f t="shared" ca="1" si="93"/>
        <v>0</v>
      </c>
      <c r="L281" s="1">
        <f t="shared" ca="1" si="93"/>
        <v>0</v>
      </c>
      <c r="M281" s="1">
        <f t="shared" ca="1" si="93"/>
        <v>0</v>
      </c>
      <c r="N281" s="3">
        <f t="shared" ca="1" si="87"/>
        <v>0</v>
      </c>
      <c r="O281" s="1">
        <f t="shared" ca="1" si="94"/>
        <v>0</v>
      </c>
      <c r="P281" s="1">
        <f t="shared" ca="1" si="94"/>
        <v>0</v>
      </c>
      <c r="Q281" s="1">
        <f t="shared" ca="1" si="94"/>
        <v>0</v>
      </c>
      <c r="R281" s="3" t="str">
        <f t="shared" ca="1" si="88"/>
        <v>Not eligible</v>
      </c>
      <c r="S281" s="1">
        <f t="shared" ca="1" si="95"/>
        <v>0</v>
      </c>
      <c r="T281" s="1">
        <f t="shared" ca="1" si="95"/>
        <v>0</v>
      </c>
      <c r="U281" s="1">
        <f t="shared" ca="1" si="95"/>
        <v>0</v>
      </c>
      <c r="V281" s="3" t="str">
        <f t="shared" ca="1" si="89"/>
        <v>Not eligible</v>
      </c>
      <c r="W281" s="9" t="str">
        <f t="shared" ca="1" si="90"/>
        <v>No</v>
      </c>
      <c r="X281" s="9">
        <f t="shared" ca="1" si="91"/>
        <v>0</v>
      </c>
    </row>
    <row r="282" spans="2:24" x14ac:dyDescent="0.2">
      <c r="B282" s="9">
        <f t="shared" ca="1" si="84"/>
        <v>0</v>
      </c>
      <c r="C282" s="2" t="e">
        <f>+VLOOKUP(A282,'Membership data'!$E:$F,2,FALSE)</f>
        <v>#N/A</v>
      </c>
      <c r="D282" s="2" t="e">
        <f>+VLOOKUP(A282,'Membership data'!$E:$I,5,FALSE)</f>
        <v>#N/A</v>
      </c>
      <c r="E282" s="2" t="e">
        <f t="shared" si="85"/>
        <v>#N/A</v>
      </c>
      <c r="F282" s="9"/>
      <c r="G282" s="1">
        <f t="shared" ca="1" si="92"/>
        <v>0</v>
      </c>
      <c r="H282" s="1">
        <f t="shared" ca="1" si="92"/>
        <v>0</v>
      </c>
      <c r="I282" s="1">
        <f t="shared" ca="1" si="92"/>
        <v>0</v>
      </c>
      <c r="J282" s="3" t="str">
        <f t="shared" ca="1" si="86"/>
        <v>Not eligible</v>
      </c>
      <c r="K282" s="1">
        <f t="shared" ca="1" si="93"/>
        <v>0</v>
      </c>
      <c r="L282" s="1">
        <f t="shared" ca="1" si="93"/>
        <v>0</v>
      </c>
      <c r="M282" s="1">
        <f t="shared" ca="1" si="93"/>
        <v>0</v>
      </c>
      <c r="N282" s="3">
        <f t="shared" ca="1" si="87"/>
        <v>0</v>
      </c>
      <c r="O282" s="1">
        <f t="shared" ca="1" si="94"/>
        <v>0</v>
      </c>
      <c r="P282" s="1">
        <f t="shared" ca="1" si="94"/>
        <v>0</v>
      </c>
      <c r="Q282" s="1">
        <f t="shared" ca="1" si="94"/>
        <v>0</v>
      </c>
      <c r="R282" s="3" t="str">
        <f t="shared" ca="1" si="88"/>
        <v>Not eligible</v>
      </c>
      <c r="S282" s="1">
        <f t="shared" ca="1" si="95"/>
        <v>0</v>
      </c>
      <c r="T282" s="1">
        <f t="shared" ca="1" si="95"/>
        <v>0</v>
      </c>
      <c r="U282" s="1">
        <f t="shared" ca="1" si="95"/>
        <v>0</v>
      </c>
      <c r="V282" s="3" t="str">
        <f t="shared" ca="1" si="89"/>
        <v>Not eligible</v>
      </c>
      <c r="W282" s="9" t="str">
        <f t="shared" ca="1" si="90"/>
        <v>No</v>
      </c>
      <c r="X282" s="9">
        <f t="shared" ca="1" si="91"/>
        <v>0</v>
      </c>
    </row>
    <row r="283" spans="2:24" x14ac:dyDescent="0.2">
      <c r="B283" s="9">
        <f t="shared" ca="1" si="84"/>
        <v>0</v>
      </c>
      <c r="C283" s="2" t="e">
        <f>+VLOOKUP(A283,'Membership data'!$E:$F,2,FALSE)</f>
        <v>#N/A</v>
      </c>
      <c r="D283" s="2" t="e">
        <f>+VLOOKUP(A283,'Membership data'!$E:$I,5,FALSE)</f>
        <v>#N/A</v>
      </c>
      <c r="E283" s="2" t="e">
        <f t="shared" si="85"/>
        <v>#N/A</v>
      </c>
      <c r="F283" s="9"/>
      <c r="G283" s="1">
        <f t="shared" ca="1" si="92"/>
        <v>0</v>
      </c>
      <c r="H283" s="1">
        <f t="shared" ca="1" si="92"/>
        <v>0</v>
      </c>
      <c r="I283" s="1">
        <f t="shared" ca="1" si="92"/>
        <v>0</v>
      </c>
      <c r="J283" s="3" t="str">
        <f t="shared" ca="1" si="86"/>
        <v>Not eligible</v>
      </c>
      <c r="K283" s="1">
        <f t="shared" ca="1" si="93"/>
        <v>0</v>
      </c>
      <c r="L283" s="1">
        <f t="shared" ca="1" si="93"/>
        <v>0</v>
      </c>
      <c r="M283" s="1">
        <f t="shared" ca="1" si="93"/>
        <v>0</v>
      </c>
      <c r="N283" s="3">
        <f t="shared" ca="1" si="87"/>
        <v>0</v>
      </c>
      <c r="O283" s="1">
        <f t="shared" ca="1" si="94"/>
        <v>0</v>
      </c>
      <c r="P283" s="1">
        <f t="shared" ca="1" si="94"/>
        <v>0</v>
      </c>
      <c r="Q283" s="1">
        <f t="shared" ca="1" si="94"/>
        <v>0</v>
      </c>
      <c r="R283" s="3" t="str">
        <f t="shared" ca="1" si="88"/>
        <v>Not eligible</v>
      </c>
      <c r="S283" s="1">
        <f t="shared" ca="1" si="95"/>
        <v>0</v>
      </c>
      <c r="T283" s="1">
        <f t="shared" ca="1" si="95"/>
        <v>0</v>
      </c>
      <c r="U283" s="1">
        <f t="shared" ca="1" si="95"/>
        <v>0</v>
      </c>
      <c r="V283" s="3" t="str">
        <f t="shared" ca="1" si="89"/>
        <v>Not eligible</v>
      </c>
      <c r="W283" s="9" t="str">
        <f t="shared" ca="1" si="90"/>
        <v>No</v>
      </c>
      <c r="X283" s="9">
        <f t="shared" ca="1" si="91"/>
        <v>0</v>
      </c>
    </row>
    <row r="284" spans="2:24" x14ac:dyDescent="0.2">
      <c r="B284" s="9">
        <f t="shared" ca="1" si="84"/>
        <v>0</v>
      </c>
      <c r="C284" s="2" t="e">
        <f>+VLOOKUP(A284,'Membership data'!$E:$F,2,FALSE)</f>
        <v>#N/A</v>
      </c>
      <c r="D284" s="2" t="e">
        <f>+VLOOKUP(A284,'Membership data'!$E:$I,5,FALSE)</f>
        <v>#N/A</v>
      </c>
      <c r="E284" s="2" t="e">
        <f t="shared" si="85"/>
        <v>#N/A</v>
      </c>
      <c r="F284" s="9"/>
      <c r="G284" s="1">
        <f t="shared" ca="1" si="92"/>
        <v>0</v>
      </c>
      <c r="H284" s="1">
        <f t="shared" ca="1" si="92"/>
        <v>0</v>
      </c>
      <c r="I284" s="1">
        <f t="shared" ca="1" si="92"/>
        <v>0</v>
      </c>
      <c r="J284" s="3" t="str">
        <f t="shared" ca="1" si="86"/>
        <v>Not eligible</v>
      </c>
      <c r="K284" s="1">
        <f t="shared" ca="1" si="93"/>
        <v>0</v>
      </c>
      <c r="L284" s="1">
        <f t="shared" ca="1" si="93"/>
        <v>0</v>
      </c>
      <c r="M284" s="1">
        <f t="shared" ca="1" si="93"/>
        <v>0</v>
      </c>
      <c r="N284" s="3">
        <f t="shared" ca="1" si="87"/>
        <v>0</v>
      </c>
      <c r="O284" s="1">
        <f t="shared" ca="1" si="94"/>
        <v>0</v>
      </c>
      <c r="P284" s="1">
        <f t="shared" ca="1" si="94"/>
        <v>0</v>
      </c>
      <c r="Q284" s="1">
        <f t="shared" ca="1" si="94"/>
        <v>0</v>
      </c>
      <c r="R284" s="3" t="str">
        <f t="shared" ca="1" si="88"/>
        <v>Not eligible</v>
      </c>
      <c r="S284" s="1">
        <f t="shared" ca="1" si="95"/>
        <v>0</v>
      </c>
      <c r="T284" s="1">
        <f t="shared" ca="1" si="95"/>
        <v>0</v>
      </c>
      <c r="U284" s="1">
        <f t="shared" ca="1" si="95"/>
        <v>0</v>
      </c>
      <c r="V284" s="3" t="str">
        <f t="shared" ca="1" si="89"/>
        <v>Not eligible</v>
      </c>
      <c r="W284" s="9" t="str">
        <f t="shared" ca="1" si="90"/>
        <v>No</v>
      </c>
      <c r="X284" s="9">
        <f t="shared" ca="1" si="91"/>
        <v>0</v>
      </c>
    </row>
    <row r="285" spans="2:24" x14ac:dyDescent="0.2">
      <c r="B285" s="9">
        <f t="shared" ca="1" si="84"/>
        <v>0</v>
      </c>
      <c r="C285" s="2" t="e">
        <f>+VLOOKUP(A285,'Membership data'!$E:$F,2,FALSE)</f>
        <v>#N/A</v>
      </c>
      <c r="D285" s="2" t="e">
        <f>+VLOOKUP(A285,'Membership data'!$E:$I,5,FALSE)</f>
        <v>#N/A</v>
      </c>
      <c r="E285" s="2" t="e">
        <f t="shared" si="85"/>
        <v>#N/A</v>
      </c>
      <c r="F285" s="9"/>
      <c r="G285" s="1">
        <f t="shared" ca="1" si="92"/>
        <v>0</v>
      </c>
      <c r="H285" s="1">
        <f t="shared" ca="1" si="92"/>
        <v>0</v>
      </c>
      <c r="I285" s="1">
        <f t="shared" ca="1" si="92"/>
        <v>0</v>
      </c>
      <c r="J285" s="3" t="str">
        <f t="shared" ca="1" si="86"/>
        <v>Not eligible</v>
      </c>
      <c r="K285" s="1">
        <f t="shared" ca="1" si="93"/>
        <v>0</v>
      </c>
      <c r="L285" s="1">
        <f t="shared" ca="1" si="93"/>
        <v>0</v>
      </c>
      <c r="M285" s="1">
        <f t="shared" ca="1" si="93"/>
        <v>0</v>
      </c>
      <c r="N285" s="3">
        <f t="shared" ca="1" si="87"/>
        <v>0</v>
      </c>
      <c r="O285" s="1">
        <f t="shared" ca="1" si="94"/>
        <v>0</v>
      </c>
      <c r="P285" s="1">
        <f t="shared" ca="1" si="94"/>
        <v>0</v>
      </c>
      <c r="Q285" s="1">
        <f t="shared" ca="1" si="94"/>
        <v>0</v>
      </c>
      <c r="R285" s="3" t="str">
        <f t="shared" ca="1" si="88"/>
        <v>Not eligible</v>
      </c>
      <c r="S285" s="1">
        <f t="shared" ca="1" si="95"/>
        <v>0</v>
      </c>
      <c r="T285" s="1">
        <f t="shared" ca="1" si="95"/>
        <v>0</v>
      </c>
      <c r="U285" s="1">
        <f t="shared" ca="1" si="95"/>
        <v>0</v>
      </c>
      <c r="V285" s="3" t="str">
        <f t="shared" ca="1" si="89"/>
        <v>Not eligible</v>
      </c>
      <c r="W285" s="9" t="str">
        <f t="shared" ca="1" si="90"/>
        <v>No</v>
      </c>
      <c r="X285" s="9">
        <f t="shared" ca="1" si="91"/>
        <v>0</v>
      </c>
    </row>
    <row r="286" spans="2:24" x14ac:dyDescent="0.2">
      <c r="B286" s="9">
        <f t="shared" ca="1" si="84"/>
        <v>0</v>
      </c>
      <c r="C286" s="2" t="e">
        <f>+VLOOKUP(A286,'Membership data'!$E:$F,2,FALSE)</f>
        <v>#N/A</v>
      </c>
      <c r="D286" s="2" t="e">
        <f>+VLOOKUP(A286,'Membership data'!$E:$I,5,FALSE)</f>
        <v>#N/A</v>
      </c>
      <c r="E286" s="2" t="e">
        <f t="shared" si="85"/>
        <v>#N/A</v>
      </c>
      <c r="F286" s="9"/>
      <c r="G286" s="1">
        <f t="shared" ref="G286:I298" ca="1" si="96">+IFERROR(VLOOKUP($A286,INDIRECT("'"&amp;G$4&amp;"'!B:K"),10,FALSE),0)</f>
        <v>0</v>
      </c>
      <c r="H286" s="1">
        <f t="shared" ca="1" si="96"/>
        <v>0</v>
      </c>
      <c r="I286" s="1">
        <f t="shared" ca="1" si="96"/>
        <v>0</v>
      </c>
      <c r="J286" s="3" t="str">
        <f t="shared" ca="1" si="86"/>
        <v>Not eligible</v>
      </c>
      <c r="K286" s="1">
        <f t="shared" ref="K286:M298" ca="1" si="97">+IFERROR(VLOOKUP($A286,INDIRECT("'"&amp;K$4&amp;"'!B:K"),10,FALSE),0)</f>
        <v>0</v>
      </c>
      <c r="L286" s="1">
        <f t="shared" ca="1" si="97"/>
        <v>0</v>
      </c>
      <c r="M286" s="1">
        <f t="shared" ca="1" si="97"/>
        <v>0</v>
      </c>
      <c r="N286" s="3">
        <f t="shared" ca="1" si="87"/>
        <v>0</v>
      </c>
      <c r="O286" s="1">
        <f t="shared" ref="O286:Q298" ca="1" si="98">+IFERROR(VLOOKUP($A286,INDIRECT("'"&amp;O$4&amp;"'!B:K"),10,FALSE),0)</f>
        <v>0</v>
      </c>
      <c r="P286" s="1">
        <f t="shared" ca="1" si="98"/>
        <v>0</v>
      </c>
      <c r="Q286" s="1">
        <f t="shared" ca="1" si="98"/>
        <v>0</v>
      </c>
      <c r="R286" s="3" t="str">
        <f t="shared" ca="1" si="88"/>
        <v>Not eligible</v>
      </c>
      <c r="S286" s="1">
        <f t="shared" ref="S286:U298" ca="1" si="99">+IFERROR(VLOOKUP($A286,INDIRECT("'"&amp;S$4&amp;"'!B:K"),10,FALSE),0)</f>
        <v>0</v>
      </c>
      <c r="T286" s="1">
        <f t="shared" ca="1" si="99"/>
        <v>0</v>
      </c>
      <c r="U286" s="1">
        <f t="shared" ca="1" si="99"/>
        <v>0</v>
      </c>
      <c r="V286" s="3" t="str">
        <f t="shared" ca="1" si="89"/>
        <v>Not eligible</v>
      </c>
      <c r="W286" s="9" t="str">
        <f t="shared" ca="1" si="90"/>
        <v>No</v>
      </c>
      <c r="X286" s="9">
        <f t="shared" ca="1" si="91"/>
        <v>0</v>
      </c>
    </row>
    <row r="287" spans="2:24" x14ac:dyDescent="0.2">
      <c r="B287" s="9">
        <f t="shared" ca="1" si="84"/>
        <v>0</v>
      </c>
      <c r="C287" s="2" t="e">
        <f>+VLOOKUP(A287,'Membership data'!$E:$F,2,FALSE)</f>
        <v>#N/A</v>
      </c>
      <c r="D287" s="2" t="e">
        <f>+VLOOKUP(A287,'Membership data'!$E:$I,5,FALSE)</f>
        <v>#N/A</v>
      </c>
      <c r="E287" s="2" t="e">
        <f t="shared" si="85"/>
        <v>#N/A</v>
      </c>
      <c r="F287" s="9"/>
      <c r="G287" s="1">
        <f t="shared" ca="1" si="96"/>
        <v>0</v>
      </c>
      <c r="H287" s="1">
        <f t="shared" ca="1" si="96"/>
        <v>0</v>
      </c>
      <c r="I287" s="1">
        <f t="shared" ca="1" si="96"/>
        <v>0</v>
      </c>
      <c r="J287" s="3" t="str">
        <f t="shared" ca="1" si="86"/>
        <v>Not eligible</v>
      </c>
      <c r="K287" s="1">
        <f t="shared" ca="1" si="97"/>
        <v>0</v>
      </c>
      <c r="L287" s="1">
        <f t="shared" ca="1" si="97"/>
        <v>0</v>
      </c>
      <c r="M287" s="1">
        <f t="shared" ca="1" si="97"/>
        <v>0</v>
      </c>
      <c r="N287" s="3">
        <f t="shared" ca="1" si="87"/>
        <v>0</v>
      </c>
      <c r="O287" s="1">
        <f t="shared" ca="1" si="98"/>
        <v>0</v>
      </c>
      <c r="P287" s="1">
        <f t="shared" ca="1" si="98"/>
        <v>0</v>
      </c>
      <c r="Q287" s="1">
        <f t="shared" ca="1" si="98"/>
        <v>0</v>
      </c>
      <c r="R287" s="3" t="str">
        <f t="shared" ca="1" si="88"/>
        <v>Not eligible</v>
      </c>
      <c r="S287" s="1">
        <f t="shared" ca="1" si="99"/>
        <v>0</v>
      </c>
      <c r="T287" s="1">
        <f t="shared" ca="1" si="99"/>
        <v>0</v>
      </c>
      <c r="U287" s="1">
        <f t="shared" ca="1" si="99"/>
        <v>0</v>
      </c>
      <c r="V287" s="3" t="str">
        <f t="shared" ca="1" si="89"/>
        <v>Not eligible</v>
      </c>
      <c r="W287" s="9" t="str">
        <f t="shared" ca="1" si="90"/>
        <v>No</v>
      </c>
      <c r="X287" s="9">
        <f t="shared" ca="1" si="91"/>
        <v>0</v>
      </c>
    </row>
    <row r="288" spans="2:24" x14ac:dyDescent="0.2">
      <c r="B288" s="9">
        <f t="shared" ca="1" si="84"/>
        <v>0</v>
      </c>
      <c r="C288" s="2" t="e">
        <f>+VLOOKUP(A288,'Membership data'!$E:$F,2,FALSE)</f>
        <v>#N/A</v>
      </c>
      <c r="D288" s="2" t="e">
        <f>+VLOOKUP(A288,'Membership data'!$E:$I,5,FALSE)</f>
        <v>#N/A</v>
      </c>
      <c r="E288" s="2" t="e">
        <f t="shared" si="85"/>
        <v>#N/A</v>
      </c>
      <c r="F288" s="9"/>
      <c r="G288" s="1">
        <f t="shared" ca="1" si="96"/>
        <v>0</v>
      </c>
      <c r="H288" s="1">
        <f t="shared" ca="1" si="96"/>
        <v>0</v>
      </c>
      <c r="I288" s="1">
        <f t="shared" ca="1" si="96"/>
        <v>0</v>
      </c>
      <c r="J288" s="3" t="str">
        <f t="shared" ca="1" si="86"/>
        <v>Not eligible</v>
      </c>
      <c r="K288" s="1">
        <f t="shared" ca="1" si="97"/>
        <v>0</v>
      </c>
      <c r="L288" s="1">
        <f t="shared" ca="1" si="97"/>
        <v>0</v>
      </c>
      <c r="M288" s="1">
        <f t="shared" ca="1" si="97"/>
        <v>0</v>
      </c>
      <c r="N288" s="3">
        <f t="shared" ca="1" si="87"/>
        <v>0</v>
      </c>
      <c r="O288" s="1">
        <f t="shared" ca="1" si="98"/>
        <v>0</v>
      </c>
      <c r="P288" s="1">
        <f t="shared" ca="1" si="98"/>
        <v>0</v>
      </c>
      <c r="Q288" s="1">
        <f t="shared" ca="1" si="98"/>
        <v>0</v>
      </c>
      <c r="R288" s="3" t="str">
        <f t="shared" ca="1" si="88"/>
        <v>Not eligible</v>
      </c>
      <c r="S288" s="1">
        <f t="shared" ca="1" si="99"/>
        <v>0</v>
      </c>
      <c r="T288" s="1">
        <f t="shared" ca="1" si="99"/>
        <v>0</v>
      </c>
      <c r="U288" s="1">
        <f t="shared" ca="1" si="99"/>
        <v>0</v>
      </c>
      <c r="V288" s="3" t="str">
        <f t="shared" ca="1" si="89"/>
        <v>Not eligible</v>
      </c>
      <c r="W288" s="9" t="str">
        <f t="shared" ca="1" si="90"/>
        <v>No</v>
      </c>
      <c r="X288" s="9">
        <f t="shared" ca="1" si="91"/>
        <v>0</v>
      </c>
    </row>
    <row r="289" spans="1:28" x14ac:dyDescent="0.2">
      <c r="B289" s="9">
        <f t="shared" ca="1" si="84"/>
        <v>0</v>
      </c>
      <c r="C289" s="2" t="e">
        <f>+VLOOKUP(A289,'Membership data'!$E:$F,2,FALSE)</f>
        <v>#N/A</v>
      </c>
      <c r="D289" s="2" t="e">
        <f>+VLOOKUP(A289,'Membership data'!$E:$I,5,FALSE)</f>
        <v>#N/A</v>
      </c>
      <c r="E289" s="2" t="e">
        <f t="shared" si="85"/>
        <v>#N/A</v>
      </c>
      <c r="F289" s="9"/>
      <c r="G289" s="1">
        <f t="shared" ca="1" si="96"/>
        <v>0</v>
      </c>
      <c r="H289" s="1">
        <f t="shared" ca="1" si="96"/>
        <v>0</v>
      </c>
      <c r="I289" s="1">
        <f t="shared" ca="1" si="96"/>
        <v>0</v>
      </c>
      <c r="J289" s="3" t="str">
        <f t="shared" ca="1" si="86"/>
        <v>Not eligible</v>
      </c>
      <c r="K289" s="1">
        <f t="shared" ca="1" si="97"/>
        <v>0</v>
      </c>
      <c r="L289" s="1">
        <f t="shared" ca="1" si="97"/>
        <v>0</v>
      </c>
      <c r="M289" s="1">
        <f t="shared" ca="1" si="97"/>
        <v>0</v>
      </c>
      <c r="N289" s="3">
        <f t="shared" ca="1" si="87"/>
        <v>0</v>
      </c>
      <c r="O289" s="1">
        <f t="shared" ca="1" si="98"/>
        <v>0</v>
      </c>
      <c r="P289" s="1">
        <f t="shared" ca="1" si="98"/>
        <v>0</v>
      </c>
      <c r="Q289" s="1">
        <f t="shared" ca="1" si="98"/>
        <v>0</v>
      </c>
      <c r="R289" s="3" t="str">
        <f t="shared" ca="1" si="88"/>
        <v>Not eligible</v>
      </c>
      <c r="S289" s="1">
        <f t="shared" ca="1" si="99"/>
        <v>0</v>
      </c>
      <c r="T289" s="1">
        <f t="shared" ca="1" si="99"/>
        <v>0</v>
      </c>
      <c r="U289" s="1">
        <f t="shared" ca="1" si="99"/>
        <v>0</v>
      </c>
      <c r="V289" s="3" t="str">
        <f t="shared" ca="1" si="89"/>
        <v>Not eligible</v>
      </c>
      <c r="W289" s="9" t="str">
        <f t="shared" ca="1" si="90"/>
        <v>No</v>
      </c>
      <c r="X289" s="9">
        <f t="shared" ca="1" si="91"/>
        <v>0</v>
      </c>
    </row>
    <row r="290" spans="1:28" x14ac:dyDescent="0.2">
      <c r="B290" s="9">
        <f t="shared" ca="1" si="84"/>
        <v>0</v>
      </c>
      <c r="C290" s="2" t="e">
        <f>+VLOOKUP(A290,'Membership data'!$E:$F,2,FALSE)</f>
        <v>#N/A</v>
      </c>
      <c r="D290" s="2" t="e">
        <f>+VLOOKUP(A290,'Membership data'!$E:$I,5,FALSE)</f>
        <v>#N/A</v>
      </c>
      <c r="E290" s="2" t="e">
        <f t="shared" si="85"/>
        <v>#N/A</v>
      </c>
      <c r="F290" s="9"/>
      <c r="G290" s="1">
        <f t="shared" ca="1" si="96"/>
        <v>0</v>
      </c>
      <c r="H290" s="1">
        <f t="shared" ca="1" si="96"/>
        <v>0</v>
      </c>
      <c r="I290" s="1">
        <f t="shared" ca="1" si="96"/>
        <v>0</v>
      </c>
      <c r="J290" s="3" t="str">
        <f t="shared" ca="1" si="86"/>
        <v>Not eligible</v>
      </c>
      <c r="K290" s="1">
        <f t="shared" ca="1" si="97"/>
        <v>0</v>
      </c>
      <c r="L290" s="1">
        <f t="shared" ca="1" si="97"/>
        <v>0</v>
      </c>
      <c r="M290" s="1">
        <f t="shared" ca="1" si="97"/>
        <v>0</v>
      </c>
      <c r="N290" s="3">
        <f t="shared" ca="1" si="87"/>
        <v>0</v>
      </c>
      <c r="O290" s="1">
        <f t="shared" ca="1" si="98"/>
        <v>0</v>
      </c>
      <c r="P290" s="1">
        <f t="shared" ca="1" si="98"/>
        <v>0</v>
      </c>
      <c r="Q290" s="1">
        <f t="shared" ca="1" si="98"/>
        <v>0</v>
      </c>
      <c r="R290" s="3" t="str">
        <f t="shared" ca="1" si="88"/>
        <v>Not eligible</v>
      </c>
      <c r="S290" s="1">
        <f t="shared" ca="1" si="99"/>
        <v>0</v>
      </c>
      <c r="T290" s="1">
        <f t="shared" ca="1" si="99"/>
        <v>0</v>
      </c>
      <c r="U290" s="1">
        <f t="shared" ca="1" si="99"/>
        <v>0</v>
      </c>
      <c r="V290" s="3" t="str">
        <f t="shared" ca="1" si="89"/>
        <v>Not eligible</v>
      </c>
      <c r="W290" s="9" t="str">
        <f t="shared" ca="1" si="90"/>
        <v>No</v>
      </c>
      <c r="X290" s="9">
        <f t="shared" ca="1" si="91"/>
        <v>0</v>
      </c>
    </row>
    <row r="291" spans="1:28" x14ac:dyDescent="0.2">
      <c r="B291" s="9">
        <f t="shared" ca="1" si="84"/>
        <v>0</v>
      </c>
      <c r="C291" s="2" t="e">
        <f>+VLOOKUP(A291,'Membership data'!$E:$F,2,FALSE)</f>
        <v>#N/A</v>
      </c>
      <c r="D291" s="2" t="e">
        <f>+VLOOKUP(A291,'Membership data'!$E:$I,5,FALSE)</f>
        <v>#N/A</v>
      </c>
      <c r="E291" s="2" t="e">
        <f t="shared" si="85"/>
        <v>#N/A</v>
      </c>
      <c r="F291" s="9"/>
      <c r="G291" s="1">
        <f t="shared" ca="1" si="96"/>
        <v>0</v>
      </c>
      <c r="H291" s="1">
        <f t="shared" ca="1" si="96"/>
        <v>0</v>
      </c>
      <c r="I291" s="1">
        <f t="shared" ca="1" si="96"/>
        <v>0</v>
      </c>
      <c r="J291" s="3" t="str">
        <f t="shared" ca="1" si="86"/>
        <v>Not eligible</v>
      </c>
      <c r="K291" s="1">
        <f t="shared" ca="1" si="97"/>
        <v>0</v>
      </c>
      <c r="L291" s="1">
        <f t="shared" ca="1" si="97"/>
        <v>0</v>
      </c>
      <c r="M291" s="1">
        <f t="shared" ca="1" si="97"/>
        <v>0</v>
      </c>
      <c r="N291" s="3">
        <f t="shared" ca="1" si="87"/>
        <v>0</v>
      </c>
      <c r="O291" s="1">
        <f t="shared" ca="1" si="98"/>
        <v>0</v>
      </c>
      <c r="P291" s="1">
        <f t="shared" ca="1" si="98"/>
        <v>0</v>
      </c>
      <c r="Q291" s="1">
        <f t="shared" ca="1" si="98"/>
        <v>0</v>
      </c>
      <c r="R291" s="3" t="str">
        <f t="shared" ca="1" si="88"/>
        <v>Not eligible</v>
      </c>
      <c r="S291" s="1">
        <f t="shared" ca="1" si="99"/>
        <v>0</v>
      </c>
      <c r="T291" s="1">
        <f t="shared" ca="1" si="99"/>
        <v>0</v>
      </c>
      <c r="U291" s="1">
        <f t="shared" ca="1" si="99"/>
        <v>0</v>
      </c>
      <c r="V291" s="3" t="str">
        <f t="shared" ca="1" si="89"/>
        <v>Not eligible</v>
      </c>
      <c r="W291" s="9" t="str">
        <f t="shared" ca="1" si="90"/>
        <v>No</v>
      </c>
      <c r="X291" s="9">
        <f t="shared" ca="1" si="91"/>
        <v>0</v>
      </c>
    </row>
    <row r="292" spans="1:28" x14ac:dyDescent="0.2">
      <c r="B292" s="9">
        <f t="shared" ca="1" si="84"/>
        <v>0</v>
      </c>
      <c r="C292" s="2" t="e">
        <f>+VLOOKUP(A292,'Membership data'!$E:$F,2,FALSE)</f>
        <v>#N/A</v>
      </c>
      <c r="D292" s="2" t="e">
        <f>+VLOOKUP(A292,'Membership data'!$E:$I,5,FALSE)</f>
        <v>#N/A</v>
      </c>
      <c r="E292" s="2" t="e">
        <f t="shared" si="85"/>
        <v>#N/A</v>
      </c>
      <c r="F292" s="9"/>
      <c r="G292" s="1">
        <f t="shared" ca="1" si="96"/>
        <v>0</v>
      </c>
      <c r="H292" s="1">
        <f t="shared" ca="1" si="96"/>
        <v>0</v>
      </c>
      <c r="I292" s="1">
        <f t="shared" ca="1" si="96"/>
        <v>0</v>
      </c>
      <c r="J292" s="3" t="str">
        <f t="shared" ca="1" si="86"/>
        <v>Not eligible</v>
      </c>
      <c r="K292" s="1">
        <f t="shared" ca="1" si="97"/>
        <v>0</v>
      </c>
      <c r="L292" s="1">
        <f t="shared" ca="1" si="97"/>
        <v>0</v>
      </c>
      <c r="M292" s="1">
        <f t="shared" ca="1" si="97"/>
        <v>0</v>
      </c>
      <c r="N292" s="3">
        <f t="shared" ca="1" si="87"/>
        <v>0</v>
      </c>
      <c r="O292" s="1">
        <f t="shared" ca="1" si="98"/>
        <v>0</v>
      </c>
      <c r="P292" s="1">
        <f t="shared" ca="1" si="98"/>
        <v>0</v>
      </c>
      <c r="Q292" s="1">
        <f t="shared" ca="1" si="98"/>
        <v>0</v>
      </c>
      <c r="R292" s="3" t="str">
        <f t="shared" ca="1" si="88"/>
        <v>Not eligible</v>
      </c>
      <c r="S292" s="1">
        <f t="shared" ca="1" si="99"/>
        <v>0</v>
      </c>
      <c r="T292" s="1">
        <f t="shared" ca="1" si="99"/>
        <v>0</v>
      </c>
      <c r="U292" s="1">
        <f t="shared" ca="1" si="99"/>
        <v>0</v>
      </c>
      <c r="V292" s="3" t="str">
        <f t="shared" ca="1" si="89"/>
        <v>Not eligible</v>
      </c>
      <c r="W292" s="9" t="str">
        <f t="shared" ca="1" si="90"/>
        <v>No</v>
      </c>
      <c r="X292" s="9">
        <f t="shared" ca="1" si="91"/>
        <v>0</v>
      </c>
    </row>
    <row r="293" spans="1:28" x14ac:dyDescent="0.2">
      <c r="B293" s="9">
        <f t="shared" ca="1" si="84"/>
        <v>0</v>
      </c>
      <c r="C293" s="2" t="e">
        <f>+VLOOKUP(A293,'Membership data'!$E:$F,2,FALSE)</f>
        <v>#N/A</v>
      </c>
      <c r="D293" s="2" t="e">
        <f>+VLOOKUP(A293,'Membership data'!$E:$I,5,FALSE)</f>
        <v>#N/A</v>
      </c>
      <c r="E293" s="2" t="e">
        <f t="shared" si="85"/>
        <v>#N/A</v>
      </c>
      <c r="F293" s="9"/>
      <c r="G293" s="1">
        <f t="shared" ca="1" si="96"/>
        <v>0</v>
      </c>
      <c r="H293" s="1">
        <f t="shared" ca="1" si="96"/>
        <v>0</v>
      </c>
      <c r="I293" s="1">
        <f t="shared" ca="1" si="96"/>
        <v>0</v>
      </c>
      <c r="J293" s="3" t="str">
        <f t="shared" ca="1" si="86"/>
        <v>Not eligible</v>
      </c>
      <c r="K293" s="1">
        <f t="shared" ca="1" si="97"/>
        <v>0</v>
      </c>
      <c r="L293" s="1">
        <f t="shared" ca="1" si="97"/>
        <v>0</v>
      </c>
      <c r="M293" s="1">
        <f t="shared" ca="1" si="97"/>
        <v>0</v>
      </c>
      <c r="N293" s="3">
        <f t="shared" ca="1" si="87"/>
        <v>0</v>
      </c>
      <c r="O293" s="1">
        <f t="shared" ca="1" si="98"/>
        <v>0</v>
      </c>
      <c r="P293" s="1">
        <f t="shared" ca="1" si="98"/>
        <v>0</v>
      </c>
      <c r="Q293" s="1">
        <f t="shared" ca="1" si="98"/>
        <v>0</v>
      </c>
      <c r="R293" s="3" t="str">
        <f t="shared" ca="1" si="88"/>
        <v>Not eligible</v>
      </c>
      <c r="S293" s="1">
        <f t="shared" ca="1" si="99"/>
        <v>0</v>
      </c>
      <c r="T293" s="1">
        <f t="shared" ca="1" si="99"/>
        <v>0</v>
      </c>
      <c r="U293" s="1">
        <f t="shared" ca="1" si="99"/>
        <v>0</v>
      </c>
      <c r="V293" s="3" t="str">
        <f t="shared" ca="1" si="89"/>
        <v>Not eligible</v>
      </c>
      <c r="W293" s="9" t="str">
        <f t="shared" ca="1" si="90"/>
        <v>No</v>
      </c>
      <c r="X293" s="9">
        <f t="shared" ca="1" si="91"/>
        <v>0</v>
      </c>
    </row>
    <row r="294" spans="1:28" x14ac:dyDescent="0.2">
      <c r="B294" s="9">
        <f t="shared" ca="1" si="84"/>
        <v>0</v>
      </c>
      <c r="C294" s="2" t="e">
        <f>+VLOOKUP(A294,'Membership data'!$E:$F,2,FALSE)</f>
        <v>#N/A</v>
      </c>
      <c r="D294" s="2" t="e">
        <f>+VLOOKUP(A294,'Membership data'!$E:$I,5,FALSE)</f>
        <v>#N/A</v>
      </c>
      <c r="E294" s="2" t="e">
        <f t="shared" si="85"/>
        <v>#N/A</v>
      </c>
      <c r="F294" s="9"/>
      <c r="G294" s="1">
        <f t="shared" ca="1" si="96"/>
        <v>0</v>
      </c>
      <c r="H294" s="1">
        <f t="shared" ca="1" si="96"/>
        <v>0</v>
      </c>
      <c r="I294" s="1">
        <f t="shared" ca="1" si="96"/>
        <v>0</v>
      </c>
      <c r="J294" s="3" t="str">
        <f t="shared" ca="1" si="86"/>
        <v>Not eligible</v>
      </c>
      <c r="K294" s="1">
        <f t="shared" ca="1" si="97"/>
        <v>0</v>
      </c>
      <c r="L294" s="1">
        <f t="shared" ca="1" si="97"/>
        <v>0</v>
      </c>
      <c r="M294" s="1">
        <f t="shared" ca="1" si="97"/>
        <v>0</v>
      </c>
      <c r="N294" s="3">
        <f t="shared" ca="1" si="87"/>
        <v>0</v>
      </c>
      <c r="O294" s="1">
        <f t="shared" ca="1" si="98"/>
        <v>0</v>
      </c>
      <c r="P294" s="1">
        <f t="shared" ca="1" si="98"/>
        <v>0</v>
      </c>
      <c r="Q294" s="1">
        <f t="shared" ca="1" si="98"/>
        <v>0</v>
      </c>
      <c r="R294" s="3" t="str">
        <f t="shared" ca="1" si="88"/>
        <v>Not eligible</v>
      </c>
      <c r="S294" s="1">
        <f t="shared" ca="1" si="99"/>
        <v>0</v>
      </c>
      <c r="T294" s="1">
        <f t="shared" ca="1" si="99"/>
        <v>0</v>
      </c>
      <c r="U294" s="1">
        <f t="shared" ca="1" si="99"/>
        <v>0</v>
      </c>
      <c r="V294" s="3" t="str">
        <f t="shared" ca="1" si="89"/>
        <v>Not eligible</v>
      </c>
      <c r="W294" s="9" t="str">
        <f t="shared" ca="1" si="90"/>
        <v>No</v>
      </c>
      <c r="X294" s="9">
        <f t="shared" ca="1" si="91"/>
        <v>0</v>
      </c>
    </row>
    <row r="295" spans="1:28" x14ac:dyDescent="0.2">
      <c r="B295" s="9">
        <f t="shared" ca="1" si="84"/>
        <v>0</v>
      </c>
      <c r="C295" s="2" t="e">
        <f>+VLOOKUP(A295,'Membership data'!$E:$F,2,FALSE)</f>
        <v>#N/A</v>
      </c>
      <c r="D295" s="2" t="e">
        <f>+VLOOKUP(A295,'Membership data'!$E:$I,5,FALSE)</f>
        <v>#N/A</v>
      </c>
      <c r="E295" s="2" t="e">
        <f t="shared" si="85"/>
        <v>#N/A</v>
      </c>
      <c r="F295" s="9"/>
      <c r="G295" s="1">
        <f t="shared" ca="1" si="96"/>
        <v>0</v>
      </c>
      <c r="H295" s="1">
        <f t="shared" ca="1" si="96"/>
        <v>0</v>
      </c>
      <c r="I295" s="1">
        <f t="shared" ca="1" si="96"/>
        <v>0</v>
      </c>
      <c r="J295" s="3" t="str">
        <f t="shared" ca="1" si="86"/>
        <v>Not eligible</v>
      </c>
      <c r="K295" s="1">
        <f t="shared" ca="1" si="97"/>
        <v>0</v>
      </c>
      <c r="L295" s="1">
        <f t="shared" ca="1" si="97"/>
        <v>0</v>
      </c>
      <c r="M295" s="1">
        <f t="shared" ca="1" si="97"/>
        <v>0</v>
      </c>
      <c r="N295" s="3">
        <f t="shared" ca="1" si="87"/>
        <v>0</v>
      </c>
      <c r="O295" s="1">
        <f t="shared" ca="1" si="98"/>
        <v>0</v>
      </c>
      <c r="P295" s="1">
        <f t="shared" ca="1" si="98"/>
        <v>0</v>
      </c>
      <c r="Q295" s="1">
        <f t="shared" ca="1" si="98"/>
        <v>0</v>
      </c>
      <c r="R295" s="3" t="str">
        <f t="shared" ca="1" si="88"/>
        <v>Not eligible</v>
      </c>
      <c r="S295" s="1">
        <f t="shared" ca="1" si="99"/>
        <v>0</v>
      </c>
      <c r="T295" s="1">
        <f t="shared" ca="1" si="99"/>
        <v>0</v>
      </c>
      <c r="U295" s="1">
        <f t="shared" ca="1" si="99"/>
        <v>0</v>
      </c>
      <c r="V295" s="3" t="str">
        <f t="shared" ca="1" si="89"/>
        <v>Not eligible</v>
      </c>
      <c r="W295" s="9" t="str">
        <f t="shared" ca="1" si="90"/>
        <v>No</v>
      </c>
      <c r="X295" s="9">
        <f t="shared" ca="1" si="91"/>
        <v>0</v>
      </c>
    </row>
    <row r="296" spans="1:28" x14ac:dyDescent="0.2">
      <c r="B296" s="9">
        <f t="shared" ca="1" si="84"/>
        <v>0</v>
      </c>
      <c r="C296" s="2" t="e">
        <f>+VLOOKUP(A296,'Membership data'!$E:$F,2,FALSE)</f>
        <v>#N/A</v>
      </c>
      <c r="D296" s="2" t="e">
        <f>+VLOOKUP(A296,'Membership data'!$E:$I,5,FALSE)</f>
        <v>#N/A</v>
      </c>
      <c r="E296" s="2" t="e">
        <f t="shared" si="85"/>
        <v>#N/A</v>
      </c>
      <c r="F296" s="9"/>
      <c r="G296" s="1">
        <f t="shared" ca="1" si="96"/>
        <v>0</v>
      </c>
      <c r="H296" s="1">
        <f t="shared" ca="1" si="96"/>
        <v>0</v>
      </c>
      <c r="I296" s="1">
        <f t="shared" ca="1" si="96"/>
        <v>0</v>
      </c>
      <c r="J296" s="3" t="str">
        <f t="shared" ca="1" si="86"/>
        <v>Not eligible</v>
      </c>
      <c r="K296" s="1">
        <f t="shared" ca="1" si="97"/>
        <v>0</v>
      </c>
      <c r="L296" s="1">
        <f t="shared" ca="1" si="97"/>
        <v>0</v>
      </c>
      <c r="M296" s="1">
        <f t="shared" ca="1" si="97"/>
        <v>0</v>
      </c>
      <c r="N296" s="3">
        <f t="shared" ca="1" si="87"/>
        <v>0</v>
      </c>
      <c r="O296" s="1">
        <f t="shared" ca="1" si="98"/>
        <v>0</v>
      </c>
      <c r="P296" s="1">
        <f t="shared" ca="1" si="98"/>
        <v>0</v>
      </c>
      <c r="Q296" s="1">
        <f t="shared" ca="1" si="98"/>
        <v>0</v>
      </c>
      <c r="R296" s="3" t="str">
        <f t="shared" ca="1" si="88"/>
        <v>Not eligible</v>
      </c>
      <c r="S296" s="1">
        <f t="shared" ca="1" si="99"/>
        <v>0</v>
      </c>
      <c r="T296" s="1">
        <f t="shared" ca="1" si="99"/>
        <v>0</v>
      </c>
      <c r="U296" s="1">
        <f t="shared" ca="1" si="99"/>
        <v>0</v>
      </c>
      <c r="V296" s="3" t="str">
        <f t="shared" ca="1" si="89"/>
        <v>Not eligible</v>
      </c>
      <c r="W296" s="9" t="str">
        <f t="shared" ca="1" si="90"/>
        <v>No</v>
      </c>
      <c r="X296" s="9">
        <f t="shared" ca="1" si="91"/>
        <v>0</v>
      </c>
    </row>
    <row r="297" spans="1:28" x14ac:dyDescent="0.2">
      <c r="B297" s="9">
        <f t="shared" ca="1" si="84"/>
        <v>0</v>
      </c>
      <c r="C297" s="2" t="e">
        <f>+VLOOKUP(A297,'Membership data'!$E:$F,2,FALSE)</f>
        <v>#N/A</v>
      </c>
      <c r="D297" s="2" t="e">
        <f>+VLOOKUP(A297,'Membership data'!$E:$I,5,FALSE)</f>
        <v>#N/A</v>
      </c>
      <c r="E297" s="2" t="e">
        <f t="shared" si="85"/>
        <v>#N/A</v>
      </c>
      <c r="F297" s="9"/>
      <c r="G297" s="1">
        <f t="shared" ca="1" si="96"/>
        <v>0</v>
      </c>
      <c r="H297" s="1">
        <f t="shared" ca="1" si="96"/>
        <v>0</v>
      </c>
      <c r="I297" s="1">
        <f t="shared" ca="1" si="96"/>
        <v>0</v>
      </c>
      <c r="J297" s="3" t="str">
        <f t="shared" ca="1" si="86"/>
        <v>Not eligible</v>
      </c>
      <c r="K297" s="1">
        <f t="shared" ca="1" si="97"/>
        <v>0</v>
      </c>
      <c r="L297" s="1">
        <f t="shared" ca="1" si="97"/>
        <v>0</v>
      </c>
      <c r="M297" s="1">
        <f t="shared" ca="1" si="97"/>
        <v>0</v>
      </c>
      <c r="N297" s="3">
        <f t="shared" ca="1" si="87"/>
        <v>0</v>
      </c>
      <c r="O297" s="1">
        <f t="shared" ca="1" si="98"/>
        <v>0</v>
      </c>
      <c r="P297" s="1">
        <f t="shared" ca="1" si="98"/>
        <v>0</v>
      </c>
      <c r="Q297" s="1">
        <f t="shared" ca="1" si="98"/>
        <v>0</v>
      </c>
      <c r="R297" s="3" t="str">
        <f t="shared" ca="1" si="88"/>
        <v>Not eligible</v>
      </c>
      <c r="S297" s="1">
        <f t="shared" ca="1" si="99"/>
        <v>0</v>
      </c>
      <c r="T297" s="1">
        <f t="shared" ca="1" si="99"/>
        <v>0</v>
      </c>
      <c r="U297" s="1">
        <f t="shared" ca="1" si="99"/>
        <v>0</v>
      </c>
      <c r="V297" s="3" t="str">
        <f t="shared" ca="1" si="89"/>
        <v>Not eligible</v>
      </c>
      <c r="W297" s="9" t="str">
        <f t="shared" ca="1" si="90"/>
        <v>No</v>
      </c>
      <c r="X297" s="9">
        <f t="shared" ca="1" si="91"/>
        <v>0</v>
      </c>
    </row>
    <row r="298" spans="1:28" x14ac:dyDescent="0.2">
      <c r="B298" s="9">
        <f t="shared" ca="1" si="84"/>
        <v>0</v>
      </c>
      <c r="C298" s="2" t="e">
        <f>+VLOOKUP(A298,'Membership data'!$E:$F,2,FALSE)</f>
        <v>#N/A</v>
      </c>
      <c r="D298" s="2" t="e">
        <f>+VLOOKUP(A298,'Membership data'!$E:$I,5,FALSE)</f>
        <v>#N/A</v>
      </c>
      <c r="E298" s="2" t="e">
        <f t="shared" si="85"/>
        <v>#N/A</v>
      </c>
      <c r="F298" s="9"/>
      <c r="G298" s="1">
        <f t="shared" ca="1" si="96"/>
        <v>0</v>
      </c>
      <c r="H298" s="1">
        <f t="shared" ca="1" si="96"/>
        <v>0</v>
      </c>
      <c r="I298" s="1">
        <f t="shared" ca="1" si="96"/>
        <v>0</v>
      </c>
      <c r="J298" s="3" t="str">
        <f t="shared" ca="1" si="86"/>
        <v>Not eligible</v>
      </c>
      <c r="K298" s="1">
        <f t="shared" ca="1" si="97"/>
        <v>0</v>
      </c>
      <c r="L298" s="1">
        <f t="shared" ca="1" si="97"/>
        <v>0</v>
      </c>
      <c r="M298" s="1">
        <f t="shared" ca="1" si="97"/>
        <v>0</v>
      </c>
      <c r="N298" s="3">
        <f t="shared" ca="1" si="87"/>
        <v>0</v>
      </c>
      <c r="O298" s="1">
        <f t="shared" ca="1" si="98"/>
        <v>0</v>
      </c>
      <c r="P298" s="1">
        <f t="shared" ca="1" si="98"/>
        <v>0</v>
      </c>
      <c r="Q298" s="1">
        <f t="shared" ca="1" si="98"/>
        <v>0</v>
      </c>
      <c r="R298" s="3" t="str">
        <f t="shared" ca="1" si="88"/>
        <v>Not eligible</v>
      </c>
      <c r="S298" s="1">
        <f t="shared" ca="1" si="99"/>
        <v>0</v>
      </c>
      <c r="T298" s="1">
        <f t="shared" ca="1" si="99"/>
        <v>0</v>
      </c>
      <c r="U298" s="1">
        <f t="shared" ca="1" si="99"/>
        <v>0</v>
      </c>
      <c r="V298" s="3" t="str">
        <f t="shared" ca="1" si="89"/>
        <v>Not eligible</v>
      </c>
      <c r="W298" s="9" t="str">
        <f t="shared" ca="1" si="90"/>
        <v>No</v>
      </c>
      <c r="X298" s="9">
        <f t="shared" ca="1" si="91"/>
        <v>0</v>
      </c>
    </row>
    <row r="299" spans="1:28" x14ac:dyDescent="0.2">
      <c r="A299"/>
      <c r="B299"/>
      <c r="C299" s="52"/>
      <c r="D299" s="52"/>
      <c r="E299" s="52"/>
      <c r="F299"/>
      <c r="G299"/>
      <c r="H299"/>
      <c r="I299"/>
      <c r="J299" s="64"/>
      <c r="K299"/>
      <c r="L299"/>
      <c r="M299"/>
      <c r="N299" s="64"/>
      <c r="O299"/>
      <c r="P299"/>
      <c r="Q299"/>
      <c r="R299" s="64"/>
      <c r="S299"/>
      <c r="T299"/>
      <c r="U299"/>
      <c r="V299" s="64"/>
      <c r="W299"/>
      <c r="X299"/>
      <c r="Y299"/>
      <c r="Z299"/>
      <c r="AA299"/>
      <c r="AB299"/>
    </row>
    <row r="300" spans="1:28" x14ac:dyDescent="0.2">
      <c r="A300"/>
      <c r="B300"/>
      <c r="C300" s="52"/>
      <c r="D300" s="52"/>
      <c r="E300" s="52"/>
      <c r="F300"/>
      <c r="G300"/>
      <c r="H300"/>
      <c r="I300"/>
      <c r="J300" s="64"/>
      <c r="K300"/>
      <c r="L300"/>
      <c r="M300"/>
      <c r="N300" s="64"/>
      <c r="O300"/>
      <c r="P300"/>
      <c r="Q300"/>
      <c r="R300" s="64"/>
      <c r="S300"/>
      <c r="T300"/>
      <c r="U300"/>
      <c r="V300" s="64"/>
      <c r="W300"/>
      <c r="X300"/>
      <c r="Y300"/>
      <c r="Z300"/>
      <c r="AA300"/>
      <c r="AB300"/>
    </row>
    <row r="301" spans="1:28" x14ac:dyDescent="0.2">
      <c r="A301"/>
      <c r="B301"/>
      <c r="C301" s="52"/>
      <c r="D301" s="52"/>
      <c r="E301" s="52"/>
      <c r="F301"/>
      <c r="G301"/>
      <c r="H301"/>
      <c r="I301"/>
      <c r="J301" s="64"/>
      <c r="K301"/>
      <c r="L301"/>
      <c r="M301"/>
      <c r="N301" s="64"/>
      <c r="O301"/>
      <c r="P301"/>
      <c r="Q301"/>
      <c r="R301" s="64"/>
      <c r="S301"/>
      <c r="T301"/>
      <c r="U301"/>
      <c r="V301" s="64"/>
      <c r="W301"/>
      <c r="X301"/>
      <c r="Y301"/>
      <c r="Z301"/>
      <c r="AA301"/>
      <c r="AB301"/>
    </row>
    <row r="302" spans="1:28" x14ac:dyDescent="0.2">
      <c r="A302"/>
      <c r="B302"/>
      <c r="C302" s="52"/>
      <c r="D302" s="52"/>
      <c r="E302" s="52"/>
      <c r="F302"/>
      <c r="G302"/>
      <c r="H302"/>
      <c r="I302"/>
      <c r="J302" s="64"/>
      <c r="K302"/>
      <c r="L302"/>
      <c r="M302"/>
      <c r="N302" s="64"/>
      <c r="O302"/>
      <c r="P302"/>
      <c r="Q302"/>
      <c r="R302" s="64"/>
      <c r="S302"/>
      <c r="T302"/>
      <c r="U302"/>
      <c r="V302" s="64"/>
      <c r="W302"/>
      <c r="X302"/>
      <c r="Y302"/>
      <c r="Z302"/>
      <c r="AA302"/>
      <c r="AB302"/>
    </row>
    <row r="303" spans="1:28" x14ac:dyDescent="0.2">
      <c r="A303"/>
      <c r="B303"/>
      <c r="C303" s="52"/>
      <c r="D303" s="52"/>
      <c r="E303" s="52"/>
      <c r="F303"/>
      <c r="G303"/>
      <c r="H303"/>
      <c r="I303"/>
      <c r="J303" s="64"/>
      <c r="K303"/>
      <c r="L303"/>
      <c r="M303"/>
      <c r="N303" s="64"/>
      <c r="O303"/>
      <c r="P303"/>
      <c r="Q303"/>
      <c r="R303" s="64"/>
      <c r="S303"/>
      <c r="T303"/>
      <c r="U303"/>
      <c r="V303" s="64"/>
      <c r="W303"/>
      <c r="X303"/>
      <c r="Y303"/>
      <c r="Z303"/>
      <c r="AA303"/>
      <c r="AB303"/>
    </row>
    <row r="304" spans="1:28" x14ac:dyDescent="0.2">
      <c r="A304"/>
      <c r="B304"/>
      <c r="C304" s="52"/>
      <c r="D304" s="52"/>
      <c r="E304" s="52"/>
      <c r="F304"/>
      <c r="G304"/>
      <c r="H304"/>
      <c r="I304"/>
      <c r="J304" s="64"/>
      <c r="K304"/>
      <c r="L304"/>
      <c r="M304"/>
      <c r="N304" s="64"/>
      <c r="O304"/>
      <c r="P304"/>
      <c r="Q304"/>
      <c r="R304" s="64"/>
      <c r="S304"/>
      <c r="T304"/>
      <c r="U304"/>
      <c r="V304" s="64"/>
      <c r="W304"/>
      <c r="X304"/>
      <c r="Y304"/>
      <c r="Z304"/>
      <c r="AA304"/>
      <c r="AB304"/>
    </row>
    <row r="305" spans="1:28" x14ac:dyDescent="0.2">
      <c r="A305"/>
      <c r="B305"/>
      <c r="C305" s="52"/>
      <c r="D305" s="52"/>
      <c r="E305" s="52"/>
      <c r="F305"/>
      <c r="G305"/>
      <c r="H305"/>
      <c r="I305"/>
      <c r="J305" s="64"/>
      <c r="K305"/>
      <c r="L305"/>
      <c r="M305"/>
      <c r="N305" s="64"/>
      <c r="O305"/>
      <c r="P305"/>
      <c r="Q305"/>
      <c r="R305" s="64"/>
      <c r="S305"/>
      <c r="T305"/>
      <c r="U305"/>
      <c r="V305" s="64"/>
      <c r="W305"/>
      <c r="X305"/>
      <c r="Y305"/>
      <c r="Z305"/>
      <c r="AA305"/>
      <c r="AB305"/>
    </row>
    <row r="306" spans="1:28" x14ac:dyDescent="0.2">
      <c r="A306"/>
      <c r="B306"/>
      <c r="C306" s="52"/>
      <c r="D306" s="52"/>
      <c r="E306" s="52"/>
      <c r="F306"/>
      <c r="G306"/>
      <c r="H306"/>
      <c r="I306"/>
      <c r="J306" s="64"/>
      <c r="K306"/>
      <c r="L306"/>
      <c r="M306"/>
      <c r="N306" s="64"/>
      <c r="O306"/>
      <c r="P306"/>
      <c r="Q306"/>
      <c r="R306" s="64"/>
      <c r="S306"/>
      <c r="T306"/>
      <c r="U306"/>
      <c r="V306" s="64"/>
      <c r="W306"/>
      <c r="X306"/>
      <c r="Y306"/>
      <c r="Z306"/>
      <c r="AA306"/>
      <c r="AB306"/>
    </row>
    <row r="307" spans="1:28" x14ac:dyDescent="0.2">
      <c r="A307"/>
      <c r="B307"/>
      <c r="C307" s="52"/>
      <c r="D307" s="52"/>
      <c r="E307" s="52"/>
      <c r="F307"/>
      <c r="G307"/>
      <c r="H307"/>
      <c r="I307"/>
      <c r="J307" s="64"/>
      <c r="K307"/>
      <c r="L307"/>
      <c r="M307"/>
      <c r="N307" s="64"/>
      <c r="O307"/>
      <c r="P307"/>
      <c r="Q307"/>
      <c r="R307" s="64"/>
      <c r="S307"/>
      <c r="T307"/>
      <c r="U307"/>
      <c r="V307" s="64"/>
      <c r="W307"/>
      <c r="X307"/>
      <c r="Y307"/>
      <c r="Z307"/>
      <c r="AA307"/>
      <c r="AB307"/>
    </row>
    <row r="308" spans="1:28" x14ac:dyDescent="0.2">
      <c r="A308"/>
      <c r="B308"/>
      <c r="C308" s="52"/>
      <c r="D308" s="52"/>
      <c r="E308" s="52"/>
      <c r="F308"/>
      <c r="G308"/>
      <c r="H308"/>
      <c r="I308"/>
      <c r="J308" s="64"/>
      <c r="K308"/>
      <c r="L308"/>
      <c r="M308"/>
      <c r="N308" s="64"/>
      <c r="O308"/>
      <c r="P308"/>
      <c r="Q308"/>
      <c r="R308" s="64"/>
      <c r="S308"/>
      <c r="T308"/>
      <c r="U308"/>
      <c r="V308" s="64"/>
      <c r="W308"/>
      <c r="X308"/>
      <c r="Y308"/>
      <c r="Z308"/>
      <c r="AA308"/>
      <c r="AB308"/>
    </row>
    <row r="309" spans="1:28" x14ac:dyDescent="0.2">
      <c r="A309"/>
      <c r="B309"/>
      <c r="C309" s="52"/>
      <c r="D309" s="52"/>
      <c r="E309" s="52"/>
      <c r="F309"/>
      <c r="G309"/>
      <c r="H309"/>
      <c r="I309"/>
      <c r="J309" s="64"/>
      <c r="K309"/>
      <c r="L309"/>
      <c r="M309"/>
      <c r="N309" s="64"/>
      <c r="O309"/>
      <c r="P309"/>
      <c r="Q309"/>
      <c r="R309" s="64"/>
      <c r="S309"/>
      <c r="T309"/>
      <c r="U309"/>
      <c r="V309" s="64"/>
      <c r="W309"/>
      <c r="X309"/>
      <c r="Y309"/>
      <c r="Z309"/>
      <c r="AA309"/>
      <c r="AB309"/>
    </row>
    <row r="310" spans="1:28" x14ac:dyDescent="0.2">
      <c r="A310"/>
      <c r="B310"/>
      <c r="C310" s="52"/>
      <c r="D310" s="52"/>
      <c r="E310" s="52"/>
      <c r="F310"/>
      <c r="G310"/>
      <c r="H310"/>
      <c r="I310"/>
      <c r="J310" s="64"/>
      <c r="K310"/>
      <c r="L310"/>
      <c r="M310"/>
      <c r="N310" s="64"/>
      <c r="O310"/>
      <c r="P310"/>
      <c r="Q310"/>
      <c r="R310" s="64"/>
      <c r="S310"/>
      <c r="T310"/>
      <c r="U310"/>
      <c r="V310" s="64"/>
      <c r="W310"/>
      <c r="X310"/>
      <c r="Y310"/>
      <c r="Z310"/>
      <c r="AA310"/>
      <c r="AB310"/>
    </row>
    <row r="311" spans="1:28" x14ac:dyDescent="0.2">
      <c r="A311"/>
      <c r="B311"/>
      <c r="C311" s="52"/>
      <c r="D311" s="52"/>
      <c r="E311" s="52"/>
      <c r="F311"/>
      <c r="G311"/>
      <c r="H311"/>
      <c r="I311"/>
      <c r="J311" s="64"/>
      <c r="K311"/>
      <c r="L311"/>
      <c r="M311"/>
      <c r="N311" s="64"/>
      <c r="O311"/>
      <c r="P311"/>
      <c r="Q311"/>
      <c r="R311" s="64"/>
      <c r="S311"/>
      <c r="T311"/>
      <c r="U311"/>
      <c r="V311" s="64"/>
      <c r="W311"/>
      <c r="X311"/>
      <c r="Y311"/>
      <c r="Z311"/>
      <c r="AA311"/>
      <c r="AB311"/>
    </row>
    <row r="312" spans="1:28" x14ac:dyDescent="0.2">
      <c r="A312"/>
      <c r="B312"/>
      <c r="C312" s="52"/>
      <c r="D312" s="52"/>
      <c r="E312" s="52"/>
      <c r="F312"/>
      <c r="G312"/>
      <c r="H312"/>
      <c r="I312"/>
      <c r="J312" s="64"/>
      <c r="K312"/>
      <c r="L312"/>
      <c r="M312"/>
      <c r="N312" s="64"/>
      <c r="O312"/>
      <c r="P312"/>
      <c r="Q312"/>
      <c r="R312" s="64"/>
      <c r="S312"/>
      <c r="T312"/>
      <c r="U312"/>
      <c r="V312" s="64"/>
      <c r="W312"/>
      <c r="X312"/>
      <c r="Y312"/>
      <c r="Z312"/>
      <c r="AA312"/>
      <c r="AB312"/>
    </row>
    <row r="313" spans="1:28" x14ac:dyDescent="0.2">
      <c r="A313"/>
      <c r="B313"/>
      <c r="C313" s="52"/>
      <c r="D313" s="52"/>
      <c r="E313" s="52"/>
      <c r="F313"/>
      <c r="G313"/>
      <c r="H313"/>
      <c r="I313"/>
      <c r="J313" s="64"/>
      <c r="K313"/>
      <c r="L313"/>
      <c r="M313"/>
      <c r="N313" s="64"/>
      <c r="O313"/>
      <c r="P313"/>
      <c r="Q313"/>
      <c r="R313" s="64"/>
      <c r="S313"/>
      <c r="T313"/>
      <c r="U313"/>
      <c r="V313" s="64"/>
      <c r="W313"/>
      <c r="X313"/>
      <c r="Y313"/>
      <c r="Z313"/>
      <c r="AA313"/>
      <c r="AB313"/>
    </row>
    <row r="314" spans="1:28" x14ac:dyDescent="0.2">
      <c r="A314"/>
      <c r="B314"/>
      <c r="C314" s="52"/>
      <c r="D314" s="52"/>
      <c r="E314" s="52"/>
      <c r="F314"/>
      <c r="G314"/>
      <c r="H314"/>
      <c r="I314"/>
      <c r="J314" s="64"/>
      <c r="K314"/>
      <c r="L314"/>
      <c r="M314"/>
      <c r="N314" s="64"/>
      <c r="O314"/>
      <c r="P314"/>
      <c r="Q314"/>
      <c r="R314" s="64"/>
      <c r="S314"/>
      <c r="T314"/>
      <c r="U314"/>
      <c r="V314" s="64"/>
      <c r="W314"/>
      <c r="X314"/>
      <c r="Y314"/>
      <c r="Z314"/>
      <c r="AA314"/>
      <c r="AB314"/>
    </row>
    <row r="315" spans="1:28" x14ac:dyDescent="0.2">
      <c r="A315"/>
      <c r="B315"/>
      <c r="C315" s="52"/>
      <c r="D315" s="52"/>
      <c r="E315" s="52"/>
      <c r="F315"/>
      <c r="G315"/>
      <c r="H315"/>
      <c r="I315"/>
      <c r="J315" s="64"/>
      <c r="K315"/>
      <c r="L315"/>
      <c r="M315"/>
      <c r="N315" s="64"/>
      <c r="O315"/>
      <c r="P315"/>
      <c r="Q315"/>
      <c r="R315" s="64"/>
      <c r="S315"/>
      <c r="T315"/>
      <c r="U315"/>
      <c r="V315" s="64"/>
      <c r="W315"/>
      <c r="X315"/>
      <c r="Y315"/>
      <c r="Z315"/>
      <c r="AA315"/>
      <c r="AB315"/>
    </row>
    <row r="316" spans="1:28" x14ac:dyDescent="0.2">
      <c r="A316"/>
      <c r="B316"/>
      <c r="C316" s="52"/>
      <c r="D316" s="52"/>
      <c r="E316" s="52"/>
      <c r="F316"/>
      <c r="G316"/>
      <c r="H316"/>
      <c r="I316"/>
      <c r="J316" s="64"/>
      <c r="K316"/>
      <c r="L316"/>
      <c r="M316"/>
      <c r="N316" s="64"/>
      <c r="O316"/>
      <c r="P316"/>
      <c r="Q316"/>
      <c r="R316" s="64"/>
      <c r="S316"/>
      <c r="T316"/>
      <c r="U316"/>
      <c r="V316" s="64"/>
      <c r="W316"/>
      <c r="X316"/>
      <c r="Y316"/>
      <c r="Z316"/>
      <c r="AA316"/>
      <c r="AB316"/>
    </row>
    <row r="317" spans="1:28" x14ac:dyDescent="0.2">
      <c r="A317"/>
      <c r="B317"/>
      <c r="C317" s="52"/>
      <c r="D317" s="52"/>
      <c r="E317" s="52"/>
      <c r="F317"/>
      <c r="G317"/>
      <c r="H317"/>
      <c r="I317"/>
      <c r="J317" s="64"/>
      <c r="K317"/>
      <c r="L317"/>
      <c r="M317"/>
      <c r="N317" s="64"/>
      <c r="O317"/>
      <c r="P317"/>
      <c r="Q317"/>
      <c r="R317" s="64"/>
      <c r="S317"/>
      <c r="T317"/>
      <c r="U317"/>
      <c r="V317" s="64"/>
      <c r="W317"/>
      <c r="X317"/>
      <c r="Y317"/>
      <c r="Z317"/>
      <c r="AA317"/>
      <c r="AB317"/>
    </row>
    <row r="318" spans="1:28" x14ac:dyDescent="0.2">
      <c r="A318"/>
      <c r="B318"/>
      <c r="C318" s="52"/>
      <c r="D318" s="52"/>
      <c r="E318" s="52"/>
      <c r="F318"/>
      <c r="G318"/>
      <c r="H318"/>
      <c r="I318"/>
      <c r="J318" s="64"/>
      <c r="K318"/>
      <c r="L318"/>
      <c r="M318"/>
      <c r="N318" s="64"/>
      <c r="O318"/>
      <c r="P318"/>
      <c r="Q318"/>
      <c r="R318" s="64"/>
      <c r="S318"/>
      <c r="T318"/>
      <c r="U318"/>
      <c r="V318" s="64"/>
      <c r="W318"/>
      <c r="X318"/>
      <c r="Y318"/>
      <c r="Z318"/>
      <c r="AA318"/>
      <c r="AB318"/>
    </row>
    <row r="319" spans="1:28" x14ac:dyDescent="0.2">
      <c r="A319"/>
      <c r="B319"/>
      <c r="C319" s="52"/>
      <c r="D319" s="52"/>
      <c r="E319" s="52"/>
      <c r="F319"/>
      <c r="G319"/>
      <c r="H319"/>
      <c r="I319"/>
      <c r="J319" s="64"/>
      <c r="K319"/>
      <c r="L319"/>
      <c r="M319"/>
      <c r="N319" s="64"/>
      <c r="O319"/>
      <c r="P319"/>
      <c r="Q319"/>
      <c r="R319" s="64"/>
      <c r="S319"/>
      <c r="T319"/>
      <c r="U319"/>
      <c r="V319" s="64"/>
      <c r="W319"/>
      <c r="X319"/>
      <c r="Y319"/>
      <c r="Z319"/>
      <c r="AA319"/>
      <c r="AB319"/>
    </row>
    <row r="320" spans="1:28" x14ac:dyDescent="0.2">
      <c r="A320"/>
      <c r="B320"/>
      <c r="C320" s="52"/>
      <c r="D320" s="52"/>
      <c r="E320" s="52"/>
      <c r="F320"/>
      <c r="G320"/>
      <c r="H320"/>
      <c r="I320"/>
      <c r="J320" s="64"/>
      <c r="K320"/>
      <c r="L320"/>
      <c r="M320"/>
      <c r="N320" s="64"/>
      <c r="O320"/>
      <c r="P320"/>
      <c r="Q320"/>
      <c r="R320" s="64"/>
      <c r="S320"/>
      <c r="T320"/>
      <c r="U320"/>
      <c r="V320" s="64"/>
      <c r="W320"/>
      <c r="X320"/>
      <c r="Y320"/>
      <c r="Z320"/>
      <c r="AA320"/>
      <c r="AB320"/>
    </row>
    <row r="321" spans="1:28" x14ac:dyDescent="0.2">
      <c r="A321"/>
      <c r="B321"/>
      <c r="C321" s="52"/>
      <c r="D321" s="52"/>
      <c r="E321" s="52"/>
      <c r="F321"/>
      <c r="G321"/>
      <c r="H321"/>
      <c r="I321"/>
      <c r="J321" s="64"/>
      <c r="K321"/>
      <c r="L321"/>
      <c r="M321"/>
      <c r="N321" s="64"/>
      <c r="O321"/>
      <c r="P321"/>
      <c r="Q321"/>
      <c r="R321" s="64"/>
      <c r="S321"/>
      <c r="T321"/>
      <c r="U321"/>
      <c r="V321" s="64"/>
      <c r="W321"/>
      <c r="X321"/>
      <c r="Y321"/>
      <c r="Z321"/>
      <c r="AA321"/>
      <c r="AB321"/>
    </row>
    <row r="322" spans="1:28" x14ac:dyDescent="0.2">
      <c r="A322"/>
      <c r="B322"/>
      <c r="C322" s="52"/>
      <c r="D322" s="52"/>
      <c r="E322" s="52"/>
      <c r="F322"/>
      <c r="G322"/>
      <c r="H322"/>
      <c r="I322"/>
      <c r="J322" s="64"/>
      <c r="K322"/>
      <c r="L322"/>
      <c r="M322"/>
      <c r="N322" s="64"/>
      <c r="O322"/>
      <c r="P322"/>
      <c r="Q322"/>
      <c r="R322" s="64"/>
      <c r="S322"/>
      <c r="T322"/>
      <c r="U322"/>
      <c r="V322" s="64"/>
      <c r="W322"/>
      <c r="X322"/>
      <c r="Y322"/>
      <c r="Z322"/>
      <c r="AA322"/>
      <c r="AB322"/>
    </row>
    <row r="323" spans="1:28" x14ac:dyDescent="0.2">
      <c r="A323"/>
      <c r="B323"/>
      <c r="C323" s="52"/>
      <c r="D323" s="52"/>
      <c r="E323" s="52"/>
      <c r="F323"/>
      <c r="G323"/>
      <c r="H323"/>
      <c r="I323"/>
      <c r="J323" s="64"/>
      <c r="K323"/>
      <c r="L323"/>
      <c r="M323"/>
      <c r="N323" s="64"/>
      <c r="O323"/>
      <c r="P323"/>
      <c r="Q323"/>
      <c r="R323" s="64"/>
      <c r="S323"/>
      <c r="T323"/>
      <c r="U323"/>
      <c r="V323" s="64"/>
      <c r="W323"/>
      <c r="X323"/>
      <c r="Y323"/>
      <c r="Z323"/>
      <c r="AA323"/>
      <c r="AB323"/>
    </row>
    <row r="324" spans="1:28" x14ac:dyDescent="0.2">
      <c r="A324"/>
      <c r="B324"/>
      <c r="C324" s="52"/>
      <c r="D324" s="52"/>
      <c r="E324" s="52"/>
      <c r="F324"/>
      <c r="G324"/>
      <c r="H324"/>
      <c r="I324"/>
      <c r="J324" s="64"/>
      <c r="K324"/>
      <c r="L324"/>
      <c r="M324"/>
      <c r="N324" s="64"/>
      <c r="O324"/>
      <c r="P324"/>
      <c r="Q324"/>
      <c r="R324" s="64"/>
      <c r="S324"/>
      <c r="T324"/>
      <c r="U324"/>
      <c r="V324" s="64"/>
      <c r="W324"/>
      <c r="X324"/>
      <c r="Y324"/>
      <c r="Z324"/>
      <c r="AA324"/>
      <c r="AB324"/>
    </row>
    <row r="325" spans="1:28" x14ac:dyDescent="0.2">
      <c r="A325"/>
      <c r="B325"/>
      <c r="C325" s="52"/>
      <c r="D325" s="52"/>
      <c r="E325" s="52"/>
      <c r="F325"/>
      <c r="G325"/>
      <c r="H325"/>
      <c r="I325"/>
      <c r="J325" s="64"/>
      <c r="K325"/>
      <c r="L325"/>
      <c r="M325"/>
      <c r="N325" s="64"/>
      <c r="O325"/>
      <c r="P325"/>
      <c r="Q325"/>
      <c r="R325" s="64"/>
      <c r="S325"/>
      <c r="T325"/>
      <c r="U325"/>
      <c r="V325" s="64"/>
      <c r="W325"/>
      <c r="X325"/>
      <c r="Y325"/>
      <c r="Z325"/>
      <c r="AA325"/>
      <c r="AB325"/>
    </row>
    <row r="326" spans="1:28" x14ac:dyDescent="0.2">
      <c r="A326"/>
      <c r="B326"/>
      <c r="C326" s="52"/>
      <c r="D326" s="52"/>
      <c r="E326" s="52"/>
      <c r="F326"/>
      <c r="G326"/>
      <c r="H326"/>
      <c r="I326"/>
      <c r="J326" s="64"/>
      <c r="K326"/>
      <c r="L326"/>
      <c r="M326"/>
      <c r="N326" s="64"/>
      <c r="O326"/>
      <c r="P326"/>
      <c r="Q326"/>
      <c r="R326" s="64"/>
      <c r="S326"/>
      <c r="T326"/>
      <c r="U326"/>
      <c r="V326" s="64"/>
      <c r="W326"/>
      <c r="X326"/>
      <c r="Y326"/>
      <c r="Z326"/>
      <c r="AA326"/>
      <c r="AB326"/>
    </row>
    <row r="327" spans="1:28" x14ac:dyDescent="0.2">
      <c r="A327"/>
      <c r="B327"/>
      <c r="C327" s="52"/>
      <c r="D327" s="52"/>
      <c r="E327" s="52"/>
      <c r="F327"/>
      <c r="G327"/>
      <c r="H327"/>
      <c r="I327"/>
      <c r="J327" s="64"/>
      <c r="K327"/>
      <c r="L327"/>
      <c r="M327"/>
      <c r="N327" s="64"/>
      <c r="O327"/>
      <c r="P327"/>
      <c r="Q327"/>
      <c r="R327" s="64"/>
      <c r="S327"/>
      <c r="T327"/>
      <c r="U327"/>
      <c r="V327" s="64"/>
      <c r="W327"/>
      <c r="X327"/>
      <c r="Y327"/>
      <c r="Z327"/>
      <c r="AA327"/>
      <c r="AB327"/>
    </row>
    <row r="328" spans="1:28" x14ac:dyDescent="0.2">
      <c r="A328"/>
      <c r="B328"/>
      <c r="C328" s="52"/>
      <c r="D328" s="52"/>
      <c r="E328" s="52"/>
      <c r="F328"/>
      <c r="G328"/>
      <c r="H328"/>
      <c r="I328"/>
      <c r="J328" s="64"/>
      <c r="K328"/>
      <c r="L328"/>
      <c r="M328"/>
      <c r="N328" s="64"/>
      <c r="O328"/>
      <c r="P328"/>
      <c r="Q328"/>
      <c r="R328" s="64"/>
      <c r="S328"/>
      <c r="T328"/>
      <c r="U328"/>
      <c r="V328" s="64"/>
      <c r="W328"/>
      <c r="X328"/>
      <c r="Y328"/>
      <c r="Z328"/>
      <c r="AA328"/>
      <c r="AB328"/>
    </row>
    <row r="329" spans="1:28" x14ac:dyDescent="0.2">
      <c r="A329"/>
      <c r="B329"/>
      <c r="C329" s="52"/>
      <c r="D329" s="52"/>
      <c r="E329" s="52"/>
      <c r="F329"/>
      <c r="G329"/>
      <c r="H329"/>
      <c r="I329"/>
      <c r="J329" s="64"/>
      <c r="K329"/>
      <c r="L329"/>
      <c r="M329"/>
      <c r="N329" s="64"/>
      <c r="O329"/>
      <c r="P329"/>
      <c r="Q329"/>
      <c r="R329" s="64"/>
      <c r="S329"/>
      <c r="T329"/>
      <c r="U329"/>
      <c r="V329" s="64"/>
      <c r="W329"/>
      <c r="X329"/>
      <c r="Y329"/>
      <c r="Z329"/>
      <c r="AA329"/>
      <c r="AB329"/>
    </row>
    <row r="330" spans="1:28" x14ac:dyDescent="0.2">
      <c r="A330"/>
      <c r="B330"/>
      <c r="C330" s="52"/>
      <c r="D330" s="52"/>
      <c r="E330" s="52"/>
      <c r="F330"/>
      <c r="G330"/>
      <c r="H330"/>
      <c r="I330"/>
      <c r="J330" s="64"/>
      <c r="K330"/>
      <c r="L330"/>
      <c r="M330"/>
      <c r="N330" s="64"/>
      <c r="O330"/>
      <c r="P330"/>
      <c r="Q330"/>
      <c r="R330" s="64"/>
      <c r="S330"/>
      <c r="T330"/>
      <c r="U330"/>
      <c r="V330" s="64"/>
      <c r="W330"/>
      <c r="X330"/>
      <c r="Y330"/>
      <c r="Z330"/>
      <c r="AA330"/>
      <c r="AB330"/>
    </row>
    <row r="331" spans="1:28" x14ac:dyDescent="0.2">
      <c r="A331"/>
      <c r="B331"/>
      <c r="C331" s="52"/>
      <c r="D331" s="52"/>
      <c r="E331" s="52"/>
      <c r="F331"/>
      <c r="G331"/>
      <c r="H331"/>
      <c r="I331"/>
      <c r="J331" s="64"/>
      <c r="K331"/>
      <c r="L331"/>
      <c r="M331"/>
      <c r="N331" s="64"/>
      <c r="O331"/>
      <c r="P331"/>
      <c r="Q331"/>
      <c r="R331" s="64"/>
      <c r="S331"/>
      <c r="T331"/>
      <c r="U331"/>
      <c r="V331" s="64"/>
      <c r="W331"/>
      <c r="X331"/>
      <c r="Y331"/>
      <c r="Z331"/>
      <c r="AA331"/>
      <c r="AB331"/>
    </row>
    <row r="332" spans="1:28" x14ac:dyDescent="0.2">
      <c r="A332"/>
      <c r="B332"/>
      <c r="C332" s="52"/>
      <c r="D332" s="52"/>
      <c r="E332" s="52"/>
      <c r="F332"/>
      <c r="G332"/>
      <c r="H332"/>
      <c r="I332"/>
      <c r="J332" s="64"/>
      <c r="K332"/>
      <c r="L332"/>
      <c r="M332"/>
      <c r="N332" s="64"/>
      <c r="O332"/>
      <c r="P332"/>
      <c r="Q332"/>
      <c r="R332" s="64"/>
      <c r="S332"/>
      <c r="T332"/>
      <c r="U332"/>
      <c r="V332" s="64"/>
      <c r="W332"/>
      <c r="X332"/>
      <c r="Y332"/>
      <c r="Z332"/>
      <c r="AA332"/>
      <c r="AB332"/>
    </row>
    <row r="333" spans="1:28" x14ac:dyDescent="0.2">
      <c r="A333"/>
      <c r="B333"/>
      <c r="C333" s="52"/>
      <c r="D333" s="52"/>
      <c r="E333" s="52"/>
      <c r="F333"/>
      <c r="G333"/>
      <c r="H333"/>
      <c r="I333"/>
      <c r="J333" s="64"/>
      <c r="K333"/>
      <c r="L333"/>
      <c r="M333"/>
      <c r="N333" s="64"/>
      <c r="O333"/>
      <c r="P333"/>
      <c r="Q333"/>
      <c r="R333" s="64"/>
      <c r="S333"/>
      <c r="T333"/>
      <c r="U333"/>
      <c r="V333" s="64"/>
      <c r="W333"/>
      <c r="X333"/>
      <c r="Y333"/>
      <c r="Z333"/>
      <c r="AA333"/>
      <c r="AB333"/>
    </row>
    <row r="334" spans="1:28" x14ac:dyDescent="0.2">
      <c r="A334"/>
      <c r="B334"/>
      <c r="C334" s="52"/>
      <c r="D334" s="52"/>
      <c r="E334" s="52"/>
      <c r="F334"/>
      <c r="G334"/>
      <c r="H334"/>
      <c r="I334"/>
      <c r="J334" s="64"/>
      <c r="K334"/>
      <c r="L334"/>
      <c r="M334"/>
      <c r="N334" s="64"/>
      <c r="O334"/>
      <c r="P334"/>
      <c r="Q334"/>
      <c r="R334" s="64"/>
      <c r="S334"/>
      <c r="T334"/>
      <c r="U334"/>
      <c r="V334" s="64"/>
      <c r="W334"/>
      <c r="X334"/>
      <c r="Y334"/>
      <c r="Z334"/>
      <c r="AA334"/>
      <c r="AB334"/>
    </row>
    <row r="335" spans="1:28" x14ac:dyDescent="0.2">
      <c r="A335"/>
      <c r="B335"/>
      <c r="C335" s="52"/>
      <c r="D335" s="52"/>
      <c r="E335" s="52"/>
      <c r="F335"/>
      <c r="G335"/>
      <c r="H335"/>
      <c r="I335"/>
      <c r="J335" s="64"/>
      <c r="K335"/>
      <c r="L335"/>
      <c r="M335"/>
      <c r="N335" s="64"/>
      <c r="O335"/>
      <c r="P335"/>
      <c r="Q335"/>
      <c r="R335" s="64"/>
      <c r="S335"/>
      <c r="T335"/>
      <c r="U335"/>
      <c r="V335" s="64"/>
      <c r="W335"/>
      <c r="X335"/>
      <c r="Y335"/>
      <c r="Z335"/>
      <c r="AA335"/>
      <c r="AB335"/>
    </row>
    <row r="336" spans="1:28" x14ac:dyDescent="0.2">
      <c r="A336"/>
      <c r="B336"/>
      <c r="C336" s="52"/>
      <c r="D336" s="52"/>
      <c r="E336" s="52"/>
      <c r="F336"/>
      <c r="G336"/>
      <c r="H336"/>
      <c r="I336"/>
      <c r="J336" s="64"/>
      <c r="K336"/>
      <c r="L336"/>
      <c r="M336"/>
      <c r="N336" s="64"/>
      <c r="O336"/>
      <c r="P336"/>
      <c r="Q336"/>
      <c r="R336" s="64"/>
      <c r="S336"/>
      <c r="T336"/>
      <c r="U336"/>
      <c r="V336" s="64"/>
      <c r="W336"/>
      <c r="X336"/>
      <c r="Y336"/>
      <c r="Z336"/>
      <c r="AA336"/>
      <c r="AB336"/>
    </row>
    <row r="337" spans="1:28" x14ac:dyDescent="0.2">
      <c r="A337"/>
      <c r="B337"/>
      <c r="C337" s="52"/>
      <c r="D337" s="52"/>
      <c r="E337" s="52"/>
      <c r="F337"/>
      <c r="G337"/>
      <c r="H337"/>
      <c r="I337"/>
      <c r="J337" s="64"/>
      <c r="K337"/>
      <c r="L337"/>
      <c r="M337"/>
      <c r="N337" s="64"/>
      <c r="O337"/>
      <c r="P337"/>
      <c r="Q337"/>
      <c r="R337" s="64"/>
      <c r="S337"/>
      <c r="T337"/>
      <c r="U337"/>
      <c r="V337" s="64"/>
      <c r="W337"/>
      <c r="X337"/>
      <c r="Y337"/>
      <c r="Z337"/>
      <c r="AA337"/>
      <c r="AB337"/>
    </row>
    <row r="338" spans="1:28" x14ac:dyDescent="0.2">
      <c r="A338"/>
      <c r="B338"/>
      <c r="C338" s="52"/>
      <c r="D338" s="52"/>
      <c r="E338" s="52"/>
      <c r="F338"/>
      <c r="G338"/>
      <c r="H338"/>
      <c r="I338"/>
      <c r="J338" s="64"/>
      <c r="K338"/>
      <c r="L338"/>
      <c r="M338"/>
      <c r="N338" s="64"/>
      <c r="O338"/>
      <c r="P338"/>
      <c r="Q338"/>
      <c r="R338" s="64"/>
      <c r="S338"/>
      <c r="T338"/>
      <c r="U338"/>
      <c r="V338" s="64"/>
      <c r="W338"/>
      <c r="X338"/>
      <c r="Y338"/>
      <c r="Z338"/>
      <c r="AA338"/>
      <c r="AB338"/>
    </row>
    <row r="339" spans="1:28" x14ac:dyDescent="0.2">
      <c r="A339"/>
      <c r="B339"/>
      <c r="C339" s="52"/>
      <c r="D339" s="52"/>
      <c r="E339" s="52"/>
      <c r="F339"/>
      <c r="G339"/>
      <c r="H339"/>
      <c r="I339"/>
      <c r="J339" s="64"/>
      <c r="K339"/>
      <c r="L339"/>
      <c r="M339"/>
      <c r="N339" s="64"/>
      <c r="O339"/>
      <c r="P339"/>
      <c r="Q339"/>
      <c r="R339" s="64"/>
      <c r="S339"/>
      <c r="T339"/>
      <c r="U339"/>
      <c r="V339" s="64"/>
      <c r="W339"/>
      <c r="X339"/>
      <c r="Y339"/>
      <c r="Z339"/>
      <c r="AA339"/>
      <c r="AB339"/>
    </row>
    <row r="340" spans="1:28" x14ac:dyDescent="0.2">
      <c r="A340"/>
      <c r="B340"/>
      <c r="C340" s="52"/>
      <c r="D340" s="52"/>
      <c r="E340" s="52"/>
      <c r="F340"/>
      <c r="G340"/>
      <c r="H340"/>
      <c r="I340"/>
      <c r="J340" s="64"/>
      <c r="K340"/>
      <c r="L340"/>
      <c r="M340"/>
      <c r="N340" s="64"/>
      <c r="O340"/>
      <c r="P340"/>
      <c r="Q340"/>
      <c r="R340" s="64"/>
      <c r="S340"/>
      <c r="T340"/>
      <c r="U340"/>
      <c r="V340" s="64"/>
      <c r="W340"/>
      <c r="X340"/>
      <c r="Y340"/>
      <c r="Z340"/>
      <c r="AA340"/>
      <c r="AB340"/>
    </row>
    <row r="341" spans="1:28" x14ac:dyDescent="0.2">
      <c r="A341"/>
      <c r="B341"/>
      <c r="C341" s="52"/>
      <c r="D341" s="52"/>
      <c r="E341" s="52"/>
      <c r="F341"/>
      <c r="G341"/>
      <c r="H341"/>
      <c r="I341"/>
      <c r="J341" s="64"/>
      <c r="K341"/>
      <c r="L341"/>
      <c r="M341"/>
      <c r="N341" s="64"/>
      <c r="O341"/>
      <c r="P341"/>
      <c r="Q341"/>
      <c r="R341" s="64"/>
      <c r="S341"/>
      <c r="T341"/>
      <c r="U341"/>
      <c r="V341" s="64"/>
      <c r="W341"/>
      <c r="X341"/>
      <c r="Y341"/>
      <c r="Z341"/>
      <c r="AA341"/>
      <c r="AB341"/>
    </row>
    <row r="342" spans="1:28" x14ac:dyDescent="0.2">
      <c r="A342"/>
      <c r="B342"/>
      <c r="C342" s="52"/>
      <c r="D342" s="52"/>
      <c r="E342" s="52"/>
      <c r="F342"/>
      <c r="G342"/>
      <c r="H342"/>
      <c r="I342"/>
      <c r="J342" s="64"/>
      <c r="K342"/>
      <c r="L342"/>
      <c r="M342"/>
      <c r="N342" s="64"/>
      <c r="O342"/>
      <c r="P342"/>
      <c r="Q342"/>
      <c r="R342" s="64"/>
      <c r="S342"/>
      <c r="T342"/>
      <c r="U342"/>
      <c r="V342" s="64"/>
      <c r="W342"/>
      <c r="X342"/>
      <c r="Y342"/>
      <c r="Z342"/>
      <c r="AA342"/>
      <c r="AB342"/>
    </row>
    <row r="343" spans="1:28" x14ac:dyDescent="0.2">
      <c r="A343"/>
      <c r="B343"/>
      <c r="C343" s="52"/>
      <c r="D343" s="52"/>
      <c r="E343" s="52"/>
      <c r="F343"/>
      <c r="G343"/>
      <c r="H343"/>
      <c r="I343"/>
      <c r="J343" s="64"/>
      <c r="K343"/>
      <c r="L343"/>
      <c r="M343"/>
      <c r="N343" s="64"/>
      <c r="O343"/>
      <c r="P343"/>
      <c r="Q343"/>
      <c r="R343" s="64"/>
      <c r="S343"/>
      <c r="T343"/>
      <c r="U343"/>
      <c r="V343" s="64"/>
      <c r="W343"/>
      <c r="X343"/>
      <c r="Y343"/>
      <c r="Z343"/>
      <c r="AA343"/>
      <c r="AB343"/>
    </row>
    <row r="344" spans="1:28" x14ac:dyDescent="0.2">
      <c r="A344"/>
      <c r="B344"/>
      <c r="C344" s="52"/>
      <c r="D344" s="52"/>
      <c r="E344" s="52"/>
      <c r="F344"/>
      <c r="G344"/>
      <c r="H344"/>
      <c r="I344"/>
      <c r="J344" s="64"/>
      <c r="K344"/>
      <c r="L344"/>
      <c r="M344"/>
      <c r="N344" s="64"/>
      <c r="O344"/>
      <c r="P344"/>
      <c r="Q344"/>
      <c r="R344" s="64"/>
      <c r="S344"/>
      <c r="T344"/>
      <c r="U344"/>
      <c r="V344" s="64"/>
      <c r="W344"/>
      <c r="X344"/>
      <c r="Y344"/>
      <c r="Z344"/>
      <c r="AA344"/>
      <c r="AB344"/>
    </row>
    <row r="345" spans="1:28" x14ac:dyDescent="0.2">
      <c r="A345"/>
      <c r="B345"/>
      <c r="C345" s="52"/>
      <c r="D345" s="52"/>
      <c r="E345" s="52"/>
      <c r="F345"/>
      <c r="G345"/>
      <c r="H345"/>
      <c r="I345"/>
      <c r="J345" s="64"/>
      <c r="K345"/>
      <c r="L345"/>
      <c r="M345"/>
      <c r="N345" s="64"/>
      <c r="O345"/>
      <c r="P345"/>
      <c r="Q345"/>
      <c r="R345" s="64"/>
      <c r="S345"/>
      <c r="T345"/>
      <c r="U345"/>
      <c r="V345" s="64"/>
      <c r="W345"/>
      <c r="X345"/>
      <c r="Y345"/>
      <c r="Z345"/>
      <c r="AA345"/>
      <c r="AB345"/>
    </row>
    <row r="346" spans="1:28" x14ac:dyDescent="0.2">
      <c r="A346"/>
      <c r="B346"/>
      <c r="C346" s="52"/>
      <c r="D346" s="52"/>
      <c r="E346" s="52"/>
      <c r="F346"/>
      <c r="G346"/>
      <c r="H346"/>
      <c r="I346"/>
      <c r="J346" s="64"/>
      <c r="K346"/>
      <c r="L346"/>
      <c r="M346"/>
      <c r="N346" s="64"/>
      <c r="O346"/>
      <c r="P346"/>
      <c r="Q346"/>
      <c r="R346" s="64"/>
      <c r="S346"/>
      <c r="T346"/>
      <c r="U346"/>
      <c r="V346" s="64"/>
      <c r="W346"/>
      <c r="X346"/>
      <c r="Y346"/>
      <c r="Z346"/>
      <c r="AA346"/>
      <c r="AB346"/>
    </row>
    <row r="347" spans="1:28" x14ac:dyDescent="0.2">
      <c r="A347"/>
      <c r="B347"/>
      <c r="C347" s="52"/>
      <c r="D347" s="52"/>
      <c r="E347" s="52"/>
      <c r="F347"/>
      <c r="G347"/>
      <c r="H347"/>
      <c r="I347"/>
      <c r="J347" s="64"/>
      <c r="K347"/>
      <c r="L347"/>
      <c r="M347"/>
      <c r="N347" s="64"/>
      <c r="O347"/>
      <c r="P347"/>
      <c r="Q347"/>
      <c r="R347" s="64"/>
      <c r="S347"/>
      <c r="T347"/>
      <c r="U347"/>
      <c r="V347" s="64"/>
      <c r="W347"/>
      <c r="X347"/>
      <c r="Y347"/>
      <c r="Z347"/>
      <c r="AA347"/>
      <c r="AB347"/>
    </row>
    <row r="348" spans="1:28" x14ac:dyDescent="0.2">
      <c r="A348"/>
      <c r="B348"/>
      <c r="C348" s="52"/>
      <c r="D348" s="52"/>
      <c r="E348" s="52"/>
      <c r="F348"/>
      <c r="G348"/>
      <c r="H348"/>
      <c r="I348"/>
      <c r="J348" s="64"/>
      <c r="K348"/>
      <c r="L348"/>
      <c r="M348"/>
      <c r="N348" s="64"/>
      <c r="O348"/>
      <c r="P348"/>
      <c r="Q348"/>
      <c r="R348" s="64"/>
      <c r="S348"/>
      <c r="T348"/>
      <c r="U348"/>
      <c r="V348" s="64"/>
      <c r="W348"/>
      <c r="X348"/>
      <c r="Y348"/>
      <c r="Z348"/>
      <c r="AA348"/>
      <c r="AB348"/>
    </row>
    <row r="349" spans="1:28" x14ac:dyDescent="0.2">
      <c r="A349"/>
      <c r="B349"/>
      <c r="C349" s="52"/>
      <c r="D349" s="52"/>
      <c r="E349" s="52"/>
      <c r="F349"/>
      <c r="G349"/>
      <c r="H349"/>
      <c r="I349"/>
      <c r="J349" s="64"/>
      <c r="K349"/>
      <c r="L349"/>
      <c r="M349"/>
      <c r="N349" s="64"/>
      <c r="O349"/>
      <c r="P349"/>
      <c r="Q349"/>
      <c r="R349" s="64"/>
      <c r="S349"/>
      <c r="T349"/>
      <c r="U349"/>
      <c r="V349" s="64"/>
      <c r="W349"/>
      <c r="X349"/>
      <c r="Y349"/>
      <c r="Z349"/>
      <c r="AA349"/>
      <c r="AB349"/>
    </row>
    <row r="350" spans="1:28" x14ac:dyDescent="0.2">
      <c r="A350"/>
      <c r="B350"/>
      <c r="C350" s="52"/>
      <c r="D350" s="52"/>
      <c r="E350" s="52"/>
      <c r="F350"/>
      <c r="G350"/>
      <c r="H350"/>
      <c r="I350"/>
      <c r="J350" s="64"/>
      <c r="K350"/>
      <c r="L350"/>
      <c r="M350"/>
      <c r="N350" s="64"/>
      <c r="O350"/>
      <c r="P350"/>
      <c r="Q350"/>
      <c r="R350" s="64"/>
      <c r="S350"/>
      <c r="T350"/>
      <c r="U350"/>
      <c r="V350" s="64"/>
      <c r="W350"/>
      <c r="X350"/>
      <c r="Y350"/>
      <c r="Z350"/>
      <c r="AA350"/>
      <c r="AB350"/>
    </row>
    <row r="351" spans="1:28" x14ac:dyDescent="0.2">
      <c r="A351"/>
      <c r="B351"/>
      <c r="C351" s="52"/>
      <c r="D351" s="52"/>
      <c r="E351" s="52"/>
      <c r="F351"/>
      <c r="G351"/>
      <c r="H351"/>
      <c r="I351"/>
      <c r="J351" s="64"/>
      <c r="K351"/>
      <c r="L351"/>
      <c r="M351"/>
      <c r="N351" s="64"/>
      <c r="O351"/>
      <c r="P351"/>
      <c r="Q351"/>
      <c r="R351" s="64"/>
      <c r="S351"/>
      <c r="T351"/>
      <c r="U351"/>
      <c r="V351" s="64"/>
      <c r="W351"/>
      <c r="X351"/>
      <c r="Y351"/>
      <c r="Z351"/>
      <c r="AA351"/>
      <c r="AB351"/>
    </row>
    <row r="352" spans="1:28" x14ac:dyDescent="0.2">
      <c r="A352"/>
      <c r="B352"/>
      <c r="C352" s="52"/>
      <c r="D352" s="52"/>
      <c r="E352" s="52"/>
      <c r="F352"/>
      <c r="G352"/>
      <c r="H352"/>
      <c r="I352"/>
      <c r="J352" s="64"/>
      <c r="K352"/>
      <c r="L352"/>
      <c r="M352"/>
      <c r="N352" s="64"/>
      <c r="O352"/>
      <c r="P352"/>
      <c r="Q352"/>
      <c r="R352" s="64"/>
      <c r="S352"/>
      <c r="T352"/>
      <c r="U352"/>
      <c r="V352" s="64"/>
      <c r="W352"/>
      <c r="X352"/>
      <c r="Y352"/>
      <c r="Z352"/>
      <c r="AA352"/>
      <c r="AB352"/>
    </row>
    <row r="353" spans="1:28" x14ac:dyDescent="0.2">
      <c r="A353"/>
      <c r="B353"/>
      <c r="C353" s="52"/>
      <c r="D353" s="52"/>
      <c r="E353" s="52"/>
      <c r="F353"/>
      <c r="G353"/>
      <c r="H353"/>
      <c r="I353"/>
      <c r="J353" s="64"/>
      <c r="K353"/>
      <c r="L353"/>
      <c r="M353"/>
      <c r="N353" s="64"/>
      <c r="O353"/>
      <c r="P353"/>
      <c r="Q353"/>
      <c r="R353" s="64"/>
      <c r="S353"/>
      <c r="T353"/>
      <c r="U353"/>
      <c r="V353" s="64"/>
      <c r="W353"/>
      <c r="X353"/>
      <c r="Y353"/>
      <c r="Z353"/>
      <c r="AA353"/>
      <c r="AB353"/>
    </row>
    <row r="354" spans="1:28" x14ac:dyDescent="0.2">
      <c r="A354"/>
      <c r="B354"/>
      <c r="C354" s="52"/>
      <c r="D354" s="52"/>
      <c r="E354" s="52"/>
      <c r="F354"/>
      <c r="G354"/>
      <c r="H354"/>
      <c r="I354"/>
      <c r="J354" s="64"/>
      <c r="K354"/>
      <c r="L354"/>
      <c r="M354"/>
      <c r="N354" s="64"/>
      <c r="O354"/>
      <c r="P354"/>
      <c r="Q354"/>
      <c r="R354" s="64"/>
      <c r="S354"/>
      <c r="T354"/>
      <c r="U354"/>
      <c r="V354" s="64"/>
      <c r="W354"/>
      <c r="X354"/>
      <c r="Y354"/>
      <c r="Z354"/>
      <c r="AA354"/>
      <c r="AB354"/>
    </row>
    <row r="355" spans="1:28" x14ac:dyDescent="0.2">
      <c r="A355"/>
      <c r="B355"/>
      <c r="C355" s="52"/>
      <c r="D355" s="52"/>
      <c r="E355" s="52"/>
      <c r="F355"/>
      <c r="G355"/>
      <c r="H355"/>
      <c r="I355"/>
      <c r="J355" s="64"/>
      <c r="K355"/>
      <c r="L355"/>
      <c r="M355"/>
      <c r="N355" s="64"/>
      <c r="O355"/>
      <c r="P355"/>
      <c r="Q355"/>
      <c r="R355" s="64"/>
      <c r="S355"/>
      <c r="T355"/>
      <c r="U355"/>
      <c r="V355" s="64"/>
      <c r="W355"/>
      <c r="X355"/>
      <c r="Y355"/>
      <c r="Z355"/>
      <c r="AA355"/>
      <c r="AB355"/>
    </row>
    <row r="356" spans="1:28" x14ac:dyDescent="0.2">
      <c r="A356"/>
      <c r="B356"/>
      <c r="C356" s="52"/>
      <c r="D356" s="52"/>
      <c r="E356" s="52"/>
      <c r="F356"/>
      <c r="G356"/>
      <c r="H356"/>
      <c r="I356"/>
      <c r="J356" s="64"/>
      <c r="K356"/>
      <c r="L356"/>
      <c r="M356"/>
      <c r="N356" s="64"/>
      <c r="O356"/>
      <c r="P356"/>
      <c r="Q356"/>
      <c r="R356" s="64"/>
      <c r="S356"/>
      <c r="T356"/>
      <c r="U356"/>
      <c r="V356" s="64"/>
      <c r="W356"/>
      <c r="X356"/>
      <c r="Y356"/>
      <c r="Z356"/>
      <c r="AA356"/>
      <c r="AB356"/>
    </row>
    <row r="357" spans="1:28" x14ac:dyDescent="0.2">
      <c r="A357"/>
      <c r="B357"/>
      <c r="C357" s="52"/>
      <c r="D357" s="52"/>
      <c r="E357" s="52"/>
      <c r="F357"/>
      <c r="G357"/>
      <c r="H357"/>
      <c r="I357"/>
      <c r="J357" s="64"/>
      <c r="K357"/>
      <c r="L357"/>
      <c r="M357"/>
      <c r="N357" s="64"/>
      <c r="O357"/>
      <c r="P357"/>
      <c r="Q357"/>
      <c r="R357" s="64"/>
      <c r="S357"/>
      <c r="T357"/>
      <c r="U357"/>
      <c r="V357" s="64"/>
      <c r="W357"/>
      <c r="X357"/>
      <c r="Y357"/>
      <c r="Z357"/>
      <c r="AA357"/>
      <c r="AB357"/>
    </row>
    <row r="358" spans="1:28" x14ac:dyDescent="0.2">
      <c r="A358"/>
      <c r="B358"/>
      <c r="C358" s="52"/>
      <c r="D358" s="52"/>
      <c r="E358" s="52"/>
      <c r="F358"/>
      <c r="G358"/>
      <c r="H358"/>
      <c r="I358"/>
      <c r="J358" s="64"/>
      <c r="K358"/>
      <c r="L358"/>
      <c r="M358"/>
      <c r="N358" s="64"/>
      <c r="O358"/>
      <c r="P358"/>
      <c r="Q358"/>
      <c r="R358" s="64"/>
      <c r="S358"/>
      <c r="T358"/>
      <c r="U358"/>
      <c r="V358" s="64"/>
      <c r="W358"/>
      <c r="X358"/>
      <c r="Y358"/>
      <c r="Z358"/>
      <c r="AA358"/>
      <c r="AB358"/>
    </row>
    <row r="359" spans="1:28" x14ac:dyDescent="0.2">
      <c r="A359"/>
      <c r="B359"/>
      <c r="C359" s="52"/>
      <c r="D359" s="52"/>
      <c r="E359" s="52"/>
      <c r="F359"/>
      <c r="G359"/>
      <c r="H359"/>
      <c r="I359"/>
      <c r="J359" s="64"/>
      <c r="K359"/>
      <c r="L359"/>
      <c r="M359"/>
      <c r="N359" s="64"/>
      <c r="O359"/>
      <c r="P359"/>
      <c r="Q359"/>
      <c r="R359" s="64"/>
      <c r="S359"/>
      <c r="T359"/>
      <c r="U359"/>
      <c r="V359" s="64"/>
      <c r="W359"/>
      <c r="X359"/>
      <c r="Y359"/>
      <c r="Z359"/>
      <c r="AA359"/>
      <c r="AB359"/>
    </row>
    <row r="360" spans="1:28" x14ac:dyDescent="0.2">
      <c r="A360"/>
      <c r="B360"/>
      <c r="C360" s="52"/>
      <c r="D360" s="52"/>
      <c r="E360" s="52"/>
      <c r="F360"/>
      <c r="G360"/>
      <c r="H360"/>
      <c r="I360"/>
      <c r="J360" s="64"/>
      <c r="K360"/>
      <c r="L360"/>
      <c r="M360"/>
      <c r="N360" s="64"/>
      <c r="O360"/>
      <c r="P360"/>
      <c r="Q360"/>
      <c r="R360" s="64"/>
      <c r="S360"/>
      <c r="T360"/>
      <c r="U360"/>
      <c r="V360" s="64"/>
      <c r="W360"/>
      <c r="X360"/>
      <c r="Y360"/>
      <c r="Z360"/>
      <c r="AA360"/>
      <c r="AB360"/>
    </row>
    <row r="361" spans="1:28" x14ac:dyDescent="0.2">
      <c r="A361"/>
      <c r="B361"/>
      <c r="C361" s="52"/>
      <c r="D361" s="52"/>
      <c r="E361" s="52"/>
      <c r="F361"/>
      <c r="G361"/>
      <c r="H361"/>
      <c r="I361"/>
      <c r="J361" s="64"/>
      <c r="K361"/>
      <c r="L361"/>
      <c r="M361"/>
      <c r="N361" s="64"/>
      <c r="O361"/>
      <c r="P361"/>
      <c r="Q361"/>
      <c r="R361" s="64"/>
      <c r="S361"/>
      <c r="T361"/>
      <c r="U361"/>
      <c r="V361" s="64"/>
      <c r="W361"/>
      <c r="X361"/>
      <c r="Y361"/>
      <c r="Z361"/>
      <c r="AA361"/>
      <c r="AB361"/>
    </row>
    <row r="362" spans="1:28" x14ac:dyDescent="0.2">
      <c r="A362"/>
      <c r="B362"/>
      <c r="C362" s="52"/>
      <c r="D362" s="52"/>
      <c r="E362" s="52"/>
      <c r="F362"/>
      <c r="G362"/>
      <c r="H362"/>
      <c r="I362"/>
      <c r="J362" s="64"/>
      <c r="K362"/>
      <c r="L362"/>
      <c r="M362"/>
      <c r="N362" s="64"/>
      <c r="O362"/>
      <c r="P362"/>
      <c r="Q362"/>
      <c r="R362" s="64"/>
      <c r="S362"/>
      <c r="T362"/>
      <c r="U362"/>
      <c r="V362" s="64"/>
      <c r="W362"/>
      <c r="X362"/>
      <c r="Y362"/>
      <c r="Z362"/>
      <c r="AA362"/>
      <c r="AB362"/>
    </row>
    <row r="363" spans="1:28" x14ac:dyDescent="0.2">
      <c r="A363"/>
      <c r="B363"/>
      <c r="C363" s="52"/>
      <c r="D363" s="52"/>
      <c r="E363" s="52"/>
      <c r="F363"/>
      <c r="G363"/>
      <c r="H363"/>
      <c r="I363"/>
      <c r="J363" s="64"/>
      <c r="K363"/>
      <c r="L363"/>
      <c r="M363"/>
      <c r="N363" s="64"/>
      <c r="O363"/>
      <c r="P363"/>
      <c r="Q363"/>
      <c r="R363" s="64"/>
      <c r="S363"/>
      <c r="T363"/>
      <c r="U363"/>
      <c r="V363" s="64"/>
      <c r="W363"/>
      <c r="X363"/>
      <c r="Y363"/>
      <c r="Z363"/>
      <c r="AA363"/>
      <c r="AB363"/>
    </row>
    <row r="364" spans="1:28" x14ac:dyDescent="0.2">
      <c r="A364"/>
      <c r="B364"/>
      <c r="C364" s="52"/>
      <c r="D364" s="52"/>
      <c r="E364" s="52"/>
      <c r="F364"/>
      <c r="G364"/>
      <c r="H364"/>
      <c r="I364"/>
      <c r="J364" s="64"/>
      <c r="K364"/>
      <c r="L364"/>
      <c r="M364"/>
      <c r="N364" s="64"/>
      <c r="O364"/>
      <c r="P364"/>
      <c r="Q364"/>
      <c r="R364" s="64"/>
      <c r="S364"/>
      <c r="T364"/>
      <c r="U364"/>
      <c r="V364" s="64"/>
      <c r="W364"/>
      <c r="X364"/>
      <c r="Y364"/>
      <c r="Z364"/>
      <c r="AA364"/>
      <c r="AB364"/>
    </row>
    <row r="365" spans="1:28" x14ac:dyDescent="0.2">
      <c r="A365"/>
      <c r="B365"/>
      <c r="C365" s="52"/>
      <c r="D365" s="52"/>
      <c r="E365" s="52"/>
      <c r="F365"/>
      <c r="G365"/>
      <c r="H365"/>
      <c r="I365"/>
      <c r="J365" s="64"/>
      <c r="K365"/>
      <c r="L365"/>
      <c r="M365"/>
      <c r="N365" s="64"/>
      <c r="O365"/>
      <c r="P365"/>
      <c r="Q365"/>
      <c r="R365" s="64"/>
      <c r="S365"/>
      <c r="T365"/>
      <c r="U365"/>
      <c r="V365" s="64"/>
      <c r="W365"/>
      <c r="X365"/>
      <c r="Y365"/>
      <c r="Z365"/>
      <c r="AA365"/>
      <c r="AB365"/>
    </row>
    <row r="366" spans="1:28" x14ac:dyDescent="0.2">
      <c r="A366"/>
      <c r="B366"/>
      <c r="C366" s="52"/>
      <c r="D366" s="52"/>
      <c r="E366" s="52"/>
      <c r="F366"/>
      <c r="G366"/>
      <c r="H366"/>
      <c r="I366"/>
      <c r="J366" s="64"/>
      <c r="K366"/>
      <c r="L366"/>
      <c r="M366"/>
      <c r="N366" s="64"/>
      <c r="O366"/>
      <c r="P366"/>
      <c r="Q366"/>
      <c r="R366" s="64"/>
      <c r="S366"/>
      <c r="T366"/>
      <c r="U366"/>
      <c r="V366" s="64"/>
      <c r="W366"/>
      <c r="X366"/>
      <c r="Y366"/>
      <c r="Z366"/>
      <c r="AA366"/>
      <c r="AB366"/>
    </row>
    <row r="367" spans="1:28" x14ac:dyDescent="0.2">
      <c r="A367"/>
      <c r="B367"/>
      <c r="C367" s="52"/>
      <c r="D367" s="52"/>
      <c r="E367" s="52"/>
      <c r="F367"/>
      <c r="G367"/>
      <c r="H367"/>
      <c r="I367"/>
      <c r="J367" s="64"/>
      <c r="K367"/>
      <c r="L367"/>
      <c r="M367"/>
      <c r="N367" s="64"/>
      <c r="O367"/>
      <c r="P367"/>
      <c r="Q367"/>
      <c r="R367" s="64"/>
      <c r="S367"/>
      <c r="T367"/>
      <c r="U367"/>
      <c r="V367" s="64"/>
      <c r="W367"/>
      <c r="X367"/>
      <c r="Y367"/>
      <c r="Z367"/>
      <c r="AA367"/>
      <c r="AB367"/>
    </row>
    <row r="368" spans="1:28" x14ac:dyDescent="0.2">
      <c r="A368"/>
      <c r="B368"/>
      <c r="C368" s="52"/>
      <c r="D368" s="52"/>
      <c r="E368" s="52"/>
      <c r="F368"/>
      <c r="G368"/>
      <c r="H368"/>
      <c r="I368"/>
      <c r="J368" s="64"/>
      <c r="K368"/>
      <c r="L368"/>
      <c r="M368"/>
      <c r="N368" s="64"/>
      <c r="O368"/>
      <c r="P368"/>
      <c r="Q368"/>
      <c r="R368" s="64"/>
      <c r="S368"/>
      <c r="T368"/>
      <c r="U368"/>
      <c r="V368" s="64"/>
      <c r="W368"/>
      <c r="X368"/>
      <c r="Y368"/>
      <c r="Z368"/>
      <c r="AA368"/>
      <c r="AB368"/>
    </row>
    <row r="369" spans="1:28" x14ac:dyDescent="0.2">
      <c r="A369"/>
      <c r="B369"/>
      <c r="C369" s="52"/>
      <c r="D369" s="52"/>
      <c r="E369" s="52"/>
      <c r="F369"/>
      <c r="G369"/>
      <c r="H369"/>
      <c r="I369"/>
      <c r="J369" s="64"/>
      <c r="K369"/>
      <c r="L369"/>
      <c r="M369"/>
      <c r="N369" s="64"/>
      <c r="O369"/>
      <c r="P369"/>
      <c r="Q369"/>
      <c r="R369" s="64"/>
      <c r="S369"/>
      <c r="T369"/>
      <c r="U369"/>
      <c r="V369" s="64"/>
      <c r="W369"/>
      <c r="X369"/>
      <c r="Y369"/>
      <c r="Z369"/>
      <c r="AA369"/>
      <c r="AB369"/>
    </row>
    <row r="370" spans="1:28" x14ac:dyDescent="0.2">
      <c r="A370"/>
      <c r="B370"/>
      <c r="C370" s="52"/>
      <c r="D370" s="52"/>
      <c r="E370" s="52"/>
      <c r="F370"/>
      <c r="G370"/>
      <c r="H370"/>
      <c r="I370"/>
      <c r="J370" s="64"/>
      <c r="K370"/>
      <c r="L370"/>
      <c r="M370"/>
      <c r="N370" s="64"/>
      <c r="O370"/>
      <c r="P370"/>
      <c r="Q370"/>
      <c r="R370" s="64"/>
      <c r="S370"/>
      <c r="T370"/>
      <c r="U370"/>
      <c r="V370" s="64"/>
      <c r="W370"/>
      <c r="X370"/>
      <c r="Y370"/>
      <c r="Z370"/>
      <c r="AA370"/>
      <c r="AB370"/>
    </row>
    <row r="371" spans="1:28" x14ac:dyDescent="0.2">
      <c r="A371"/>
      <c r="B371"/>
      <c r="C371" s="52"/>
      <c r="D371" s="52"/>
      <c r="E371" s="52"/>
      <c r="F371"/>
      <c r="G371"/>
      <c r="H371"/>
      <c r="I371"/>
      <c r="J371" s="64"/>
      <c r="K371"/>
      <c r="L371"/>
      <c r="M371"/>
      <c r="N371" s="64"/>
      <c r="O371"/>
      <c r="P371"/>
      <c r="Q371"/>
      <c r="R371" s="64"/>
      <c r="S371"/>
      <c r="T371"/>
      <c r="U371"/>
      <c r="V371" s="64"/>
      <c r="W371"/>
      <c r="X371"/>
      <c r="Y371"/>
      <c r="Z371"/>
      <c r="AA371"/>
      <c r="AB371"/>
    </row>
    <row r="372" spans="1:28" x14ac:dyDescent="0.2">
      <c r="A372"/>
      <c r="B372"/>
      <c r="C372" s="52"/>
      <c r="D372" s="52"/>
      <c r="E372" s="52"/>
      <c r="F372"/>
      <c r="G372"/>
      <c r="H372"/>
      <c r="I372"/>
      <c r="J372" s="64"/>
      <c r="K372"/>
      <c r="L372"/>
      <c r="M372"/>
      <c r="N372" s="64"/>
      <c r="O372"/>
      <c r="P372"/>
      <c r="Q372"/>
      <c r="R372" s="64"/>
      <c r="S372"/>
      <c r="T372"/>
      <c r="U372"/>
      <c r="V372" s="64"/>
      <c r="W372"/>
      <c r="X372"/>
      <c r="Y372"/>
      <c r="Z372"/>
      <c r="AA372"/>
      <c r="AB372"/>
    </row>
    <row r="373" spans="1:28" x14ac:dyDescent="0.2">
      <c r="A373"/>
      <c r="B373"/>
      <c r="C373" s="52"/>
      <c r="D373" s="52"/>
      <c r="E373" s="52"/>
      <c r="F373"/>
      <c r="G373"/>
      <c r="H373"/>
      <c r="I373"/>
      <c r="J373" s="64"/>
      <c r="K373"/>
      <c r="L373"/>
      <c r="M373"/>
      <c r="N373" s="64"/>
      <c r="O373"/>
      <c r="P373"/>
      <c r="Q373"/>
      <c r="R373" s="64"/>
      <c r="S373"/>
      <c r="T373"/>
      <c r="U373"/>
      <c r="V373" s="64"/>
      <c r="W373"/>
      <c r="X373"/>
      <c r="Y373"/>
      <c r="Z373"/>
      <c r="AA373"/>
      <c r="AB373"/>
    </row>
    <row r="374" spans="1:28" x14ac:dyDescent="0.2">
      <c r="A374"/>
      <c r="B374"/>
      <c r="C374" s="52"/>
      <c r="D374" s="52"/>
      <c r="E374" s="52"/>
      <c r="F374"/>
      <c r="G374"/>
      <c r="H374"/>
      <c r="I374"/>
      <c r="J374" s="64"/>
      <c r="K374"/>
      <c r="L374"/>
      <c r="M374"/>
      <c r="N374" s="64"/>
      <c r="O374"/>
      <c r="P374"/>
      <c r="Q374"/>
      <c r="R374" s="64"/>
      <c r="S374"/>
      <c r="T374"/>
      <c r="U374"/>
      <c r="V374" s="64"/>
      <c r="W374"/>
      <c r="X374"/>
      <c r="Y374"/>
      <c r="Z374"/>
      <c r="AA374"/>
      <c r="AB374"/>
    </row>
    <row r="375" spans="1:28" x14ac:dyDescent="0.2">
      <c r="A375"/>
      <c r="B375"/>
      <c r="C375" s="52"/>
      <c r="D375" s="52"/>
      <c r="E375" s="52"/>
      <c r="F375"/>
      <c r="G375"/>
      <c r="H375"/>
      <c r="I375"/>
      <c r="J375" s="64"/>
      <c r="K375"/>
      <c r="L375"/>
      <c r="M375"/>
      <c r="N375" s="64"/>
      <c r="O375"/>
      <c r="P375"/>
      <c r="Q375"/>
      <c r="R375" s="64"/>
      <c r="S375"/>
      <c r="T375"/>
      <c r="U375"/>
      <c r="V375" s="64"/>
      <c r="W375"/>
      <c r="X375"/>
      <c r="Y375"/>
      <c r="Z375"/>
      <c r="AA375"/>
      <c r="AB375"/>
    </row>
    <row r="376" spans="1:28" x14ac:dyDescent="0.2">
      <c r="A376"/>
      <c r="B376"/>
      <c r="C376" s="52"/>
      <c r="D376" s="52"/>
      <c r="E376" s="52"/>
      <c r="F376"/>
      <c r="G376"/>
      <c r="H376"/>
      <c r="I376"/>
      <c r="J376" s="64"/>
      <c r="K376"/>
      <c r="L376"/>
      <c r="M376"/>
      <c r="N376" s="64"/>
      <c r="O376"/>
      <c r="P376"/>
      <c r="Q376"/>
      <c r="R376" s="64"/>
      <c r="S376"/>
      <c r="T376"/>
      <c r="U376"/>
      <c r="V376" s="64"/>
      <c r="W376"/>
      <c r="X376"/>
      <c r="Y376"/>
      <c r="Z376"/>
      <c r="AA376"/>
      <c r="AB376"/>
    </row>
    <row r="377" spans="1:28" x14ac:dyDescent="0.2">
      <c r="A377"/>
      <c r="B377"/>
      <c r="C377" s="52"/>
      <c r="D377" s="52"/>
      <c r="E377" s="52"/>
      <c r="F377"/>
      <c r="G377"/>
      <c r="H377"/>
      <c r="I377"/>
      <c r="J377" s="64"/>
      <c r="K377"/>
      <c r="L377"/>
      <c r="M377"/>
      <c r="N377" s="64"/>
      <c r="O377"/>
      <c r="P377"/>
      <c r="Q377"/>
      <c r="R377" s="64"/>
      <c r="S377"/>
      <c r="T377"/>
      <c r="U377"/>
      <c r="V377" s="64"/>
      <c r="W377"/>
      <c r="X377"/>
      <c r="Y377"/>
      <c r="Z377"/>
      <c r="AA377"/>
      <c r="AB377"/>
    </row>
    <row r="378" spans="1:28" x14ac:dyDescent="0.2">
      <c r="A378"/>
      <c r="B378"/>
      <c r="C378" s="52"/>
      <c r="D378" s="52"/>
      <c r="E378" s="52"/>
      <c r="F378"/>
      <c r="G378"/>
      <c r="H378"/>
      <c r="I378"/>
      <c r="J378" s="64"/>
      <c r="K378"/>
      <c r="L378"/>
      <c r="M378"/>
      <c r="N378" s="64"/>
      <c r="O378"/>
      <c r="P378"/>
      <c r="Q378"/>
      <c r="R378" s="64"/>
      <c r="S378"/>
      <c r="T378"/>
      <c r="U378"/>
      <c r="V378" s="64"/>
      <c r="W378"/>
      <c r="X378"/>
      <c r="Y378"/>
      <c r="Z378"/>
      <c r="AA378"/>
      <c r="AB378"/>
    </row>
    <row r="379" spans="1:28" x14ac:dyDescent="0.2">
      <c r="A379"/>
      <c r="B379"/>
      <c r="C379" s="52"/>
      <c r="D379" s="52"/>
      <c r="E379" s="52"/>
      <c r="F379"/>
      <c r="G379"/>
      <c r="H379"/>
      <c r="I379"/>
      <c r="J379" s="64"/>
      <c r="K379"/>
      <c r="L379"/>
      <c r="M379"/>
      <c r="N379" s="64"/>
      <c r="O379"/>
      <c r="P379"/>
      <c r="Q379"/>
      <c r="R379" s="64"/>
      <c r="S379"/>
      <c r="T379"/>
      <c r="U379"/>
      <c r="V379" s="64"/>
      <c r="W379"/>
      <c r="X379"/>
      <c r="Y379"/>
      <c r="Z379"/>
      <c r="AA379"/>
      <c r="AB379"/>
    </row>
    <row r="380" spans="1:28" x14ac:dyDescent="0.2">
      <c r="A380"/>
      <c r="B380"/>
      <c r="C380" s="52"/>
      <c r="D380" s="52"/>
      <c r="E380" s="52"/>
      <c r="F380"/>
      <c r="G380"/>
      <c r="H380"/>
      <c r="I380"/>
      <c r="J380" s="64"/>
      <c r="K380"/>
      <c r="L380"/>
      <c r="M380"/>
      <c r="N380" s="64"/>
      <c r="O380"/>
      <c r="P380"/>
      <c r="Q380"/>
      <c r="R380" s="64"/>
      <c r="S380"/>
      <c r="T380"/>
      <c r="U380"/>
      <c r="V380" s="64"/>
      <c r="W380"/>
      <c r="X380"/>
      <c r="Y380"/>
      <c r="Z380"/>
      <c r="AA380"/>
      <c r="AB380"/>
    </row>
    <row r="381" spans="1:28" x14ac:dyDescent="0.2">
      <c r="A381"/>
      <c r="B381"/>
      <c r="C381" s="52"/>
      <c r="D381" s="52"/>
      <c r="E381" s="52"/>
      <c r="F381"/>
      <c r="G381"/>
      <c r="H381"/>
      <c r="I381"/>
      <c r="J381" s="64"/>
      <c r="K381"/>
      <c r="L381"/>
      <c r="M381"/>
      <c r="N381" s="64"/>
      <c r="O381"/>
      <c r="P381"/>
      <c r="Q381"/>
      <c r="R381" s="64"/>
      <c r="S381"/>
      <c r="T381"/>
      <c r="U381"/>
      <c r="V381" s="64"/>
      <c r="W381"/>
      <c r="X381"/>
      <c r="Y381"/>
      <c r="Z381"/>
      <c r="AA381"/>
      <c r="AB381"/>
    </row>
    <row r="382" spans="1:28" x14ac:dyDescent="0.2">
      <c r="A382"/>
      <c r="B382"/>
      <c r="C382" s="52"/>
      <c r="D382" s="52"/>
      <c r="E382" s="52"/>
      <c r="F382"/>
      <c r="G382"/>
      <c r="H382"/>
      <c r="I382"/>
      <c r="J382" s="64"/>
      <c r="K382"/>
      <c r="L382"/>
      <c r="M382"/>
      <c r="N382" s="64"/>
      <c r="O382"/>
      <c r="P382"/>
      <c r="Q382"/>
      <c r="R382" s="64"/>
      <c r="S382"/>
      <c r="T382"/>
      <c r="U382"/>
      <c r="V382" s="64"/>
      <c r="W382"/>
      <c r="X382"/>
      <c r="Y382"/>
      <c r="Z382"/>
      <c r="AA382"/>
      <c r="AB382"/>
    </row>
    <row r="383" spans="1:28" x14ac:dyDescent="0.2">
      <c r="A383"/>
      <c r="B383"/>
      <c r="C383" s="52"/>
      <c r="D383" s="52"/>
      <c r="E383" s="52"/>
      <c r="F383"/>
      <c r="G383"/>
      <c r="H383"/>
      <c r="I383"/>
      <c r="J383" s="64"/>
      <c r="K383"/>
      <c r="L383"/>
      <c r="M383"/>
      <c r="N383" s="64"/>
      <c r="O383"/>
      <c r="P383"/>
      <c r="Q383"/>
      <c r="R383" s="64"/>
      <c r="S383"/>
      <c r="T383"/>
      <c r="U383"/>
      <c r="V383" s="64"/>
      <c r="W383"/>
      <c r="X383"/>
      <c r="Y383"/>
      <c r="Z383"/>
      <c r="AA383"/>
      <c r="AB383"/>
    </row>
    <row r="384" spans="1:28" x14ac:dyDescent="0.2">
      <c r="A384"/>
      <c r="B384"/>
      <c r="C384" s="52"/>
      <c r="D384" s="52"/>
      <c r="E384" s="52"/>
      <c r="F384"/>
      <c r="G384"/>
      <c r="H384"/>
      <c r="I384"/>
      <c r="J384" s="64"/>
      <c r="K384"/>
      <c r="L384"/>
      <c r="M384"/>
      <c r="N384" s="64"/>
      <c r="O384"/>
      <c r="P384"/>
      <c r="Q384"/>
      <c r="R384" s="64"/>
      <c r="S384"/>
      <c r="T384"/>
      <c r="U384"/>
      <c r="V384" s="64"/>
      <c r="W384"/>
      <c r="X384"/>
      <c r="Y384"/>
      <c r="Z384"/>
      <c r="AA384"/>
      <c r="AB384"/>
    </row>
    <row r="385" spans="1:28" x14ac:dyDescent="0.2">
      <c r="A385"/>
      <c r="B385"/>
      <c r="C385" s="52"/>
      <c r="D385" s="52"/>
      <c r="E385" s="52"/>
      <c r="F385"/>
      <c r="G385"/>
      <c r="H385"/>
      <c r="I385"/>
      <c r="J385" s="64"/>
      <c r="K385"/>
      <c r="L385"/>
      <c r="M385"/>
      <c r="N385" s="64"/>
      <c r="O385"/>
      <c r="P385"/>
      <c r="Q385"/>
      <c r="R385" s="64"/>
      <c r="S385"/>
      <c r="T385"/>
      <c r="U385"/>
      <c r="V385" s="64"/>
      <c r="W385"/>
      <c r="X385"/>
      <c r="Y385"/>
      <c r="Z385"/>
      <c r="AA385"/>
      <c r="AB385"/>
    </row>
    <row r="386" spans="1:28" x14ac:dyDescent="0.2">
      <c r="A386"/>
      <c r="B386"/>
      <c r="C386" s="52"/>
      <c r="D386" s="52"/>
      <c r="E386" s="52"/>
      <c r="F386"/>
      <c r="G386"/>
      <c r="H386"/>
      <c r="I386"/>
      <c r="J386" s="64"/>
      <c r="K386"/>
      <c r="L386"/>
      <c r="M386"/>
      <c r="N386" s="64"/>
      <c r="O386"/>
      <c r="P386"/>
      <c r="Q386"/>
      <c r="R386" s="64"/>
      <c r="S386"/>
      <c r="T386"/>
      <c r="U386"/>
      <c r="V386" s="64"/>
      <c r="W386"/>
      <c r="X386"/>
      <c r="Y386"/>
      <c r="Z386"/>
      <c r="AA386"/>
      <c r="AB386"/>
    </row>
    <row r="387" spans="1:28" x14ac:dyDescent="0.2">
      <c r="A387"/>
      <c r="B387"/>
      <c r="C387" s="52"/>
      <c r="D387" s="52"/>
      <c r="E387" s="52"/>
      <c r="F387"/>
      <c r="G387"/>
      <c r="H387"/>
      <c r="I387"/>
      <c r="J387" s="64"/>
      <c r="K387"/>
      <c r="L387"/>
      <c r="M387"/>
      <c r="N387" s="64"/>
      <c r="O387"/>
      <c r="P387"/>
      <c r="Q387"/>
      <c r="R387" s="64"/>
      <c r="S387"/>
      <c r="T387"/>
      <c r="U387"/>
      <c r="V387" s="64"/>
      <c r="W387"/>
      <c r="X387"/>
      <c r="Y387"/>
      <c r="Z387"/>
      <c r="AA387"/>
      <c r="AB387"/>
    </row>
    <row r="388" spans="1:28" x14ac:dyDescent="0.2">
      <c r="A388"/>
      <c r="B388"/>
      <c r="C388" s="52"/>
      <c r="D388" s="52"/>
      <c r="E388" s="52"/>
      <c r="F388"/>
      <c r="G388"/>
      <c r="H388"/>
      <c r="I388"/>
      <c r="J388" s="64"/>
      <c r="K388"/>
      <c r="L388"/>
      <c r="M388"/>
      <c r="N388" s="64"/>
      <c r="O388"/>
      <c r="P388"/>
      <c r="Q388"/>
      <c r="R388" s="64"/>
      <c r="S388"/>
      <c r="T388"/>
      <c r="U388"/>
      <c r="V388" s="64"/>
      <c r="W388"/>
      <c r="X388"/>
      <c r="Y388"/>
      <c r="Z388"/>
      <c r="AA388"/>
      <c r="AB388"/>
    </row>
    <row r="389" spans="1:28" x14ac:dyDescent="0.2">
      <c r="A389"/>
      <c r="B389"/>
      <c r="C389" s="52"/>
      <c r="D389" s="52"/>
      <c r="E389" s="52"/>
      <c r="F389"/>
      <c r="G389"/>
      <c r="H389"/>
      <c r="I389"/>
      <c r="J389" s="64"/>
      <c r="K389"/>
      <c r="L389"/>
      <c r="M389"/>
      <c r="N389" s="64"/>
      <c r="O389"/>
      <c r="P389"/>
      <c r="Q389"/>
      <c r="R389" s="64"/>
      <c r="S389"/>
      <c r="T389"/>
      <c r="U389"/>
      <c r="V389" s="64"/>
      <c r="W389"/>
      <c r="X389"/>
      <c r="Y389"/>
      <c r="Z389"/>
      <c r="AA389"/>
      <c r="AB389"/>
    </row>
    <row r="390" spans="1:28" x14ac:dyDescent="0.2">
      <c r="A390"/>
      <c r="B390"/>
      <c r="C390" s="52"/>
      <c r="D390" s="52"/>
      <c r="E390" s="52"/>
      <c r="F390"/>
      <c r="G390"/>
      <c r="H390"/>
      <c r="I390"/>
      <c r="J390" s="64"/>
      <c r="K390"/>
      <c r="L390"/>
      <c r="M390"/>
      <c r="N390" s="64"/>
      <c r="O390"/>
      <c r="P390"/>
      <c r="Q390"/>
      <c r="R390" s="64"/>
      <c r="S390"/>
      <c r="T390"/>
      <c r="U390"/>
      <c r="V390" s="64"/>
      <c r="W390"/>
      <c r="X390"/>
      <c r="Y390"/>
      <c r="Z390"/>
      <c r="AA390"/>
      <c r="AB390"/>
    </row>
    <row r="391" spans="1:28" x14ac:dyDescent="0.2">
      <c r="A391"/>
      <c r="B391"/>
      <c r="C391" s="52"/>
      <c r="D391" s="52"/>
      <c r="E391" s="52"/>
      <c r="F391"/>
      <c r="G391"/>
      <c r="H391"/>
      <c r="I391"/>
      <c r="J391" s="64"/>
      <c r="K391"/>
      <c r="L391"/>
      <c r="M391"/>
      <c r="N391" s="64"/>
      <c r="O391"/>
      <c r="P391"/>
      <c r="Q391"/>
      <c r="R391" s="64"/>
      <c r="S391"/>
      <c r="T391"/>
      <c r="U391"/>
      <c r="V391" s="64"/>
      <c r="W391"/>
      <c r="X391"/>
      <c r="Y391"/>
      <c r="Z391"/>
      <c r="AA391"/>
      <c r="AB391"/>
    </row>
    <row r="392" spans="1:28" x14ac:dyDescent="0.2">
      <c r="A392"/>
      <c r="B392"/>
      <c r="C392" s="52"/>
      <c r="D392" s="52"/>
      <c r="E392" s="52"/>
      <c r="F392"/>
      <c r="G392"/>
      <c r="H392"/>
      <c r="I392"/>
      <c r="J392" s="64"/>
      <c r="K392"/>
      <c r="L392"/>
      <c r="M392"/>
      <c r="N392" s="64"/>
      <c r="O392"/>
      <c r="P392"/>
      <c r="Q392"/>
      <c r="R392" s="64"/>
      <c r="S392"/>
      <c r="T392"/>
      <c r="U392"/>
      <c r="V392" s="64"/>
      <c r="W392"/>
      <c r="X392"/>
      <c r="Y392"/>
      <c r="Z392"/>
      <c r="AA392"/>
      <c r="AB392"/>
    </row>
    <row r="393" spans="1:28" x14ac:dyDescent="0.2">
      <c r="A393"/>
      <c r="B393"/>
      <c r="C393" s="52"/>
      <c r="D393" s="52"/>
      <c r="E393" s="52"/>
      <c r="F393"/>
      <c r="G393"/>
      <c r="H393"/>
      <c r="I393"/>
      <c r="J393" s="64"/>
      <c r="K393"/>
      <c r="L393"/>
      <c r="M393"/>
      <c r="N393" s="64"/>
      <c r="O393"/>
      <c r="P393"/>
      <c r="Q393"/>
      <c r="R393" s="64"/>
      <c r="S393"/>
      <c r="T393"/>
      <c r="U393"/>
      <c r="V393" s="64"/>
      <c r="W393"/>
      <c r="X393"/>
      <c r="Y393"/>
      <c r="Z393"/>
      <c r="AA393"/>
      <c r="AB393"/>
    </row>
    <row r="394" spans="1:28" x14ac:dyDescent="0.2">
      <c r="A394"/>
      <c r="B394"/>
      <c r="C394" s="52"/>
      <c r="D394" s="52"/>
      <c r="E394" s="52"/>
      <c r="F394"/>
      <c r="G394"/>
      <c r="H394"/>
      <c r="I394"/>
      <c r="J394" s="64"/>
      <c r="K394"/>
      <c r="L394"/>
      <c r="M394"/>
      <c r="N394" s="64"/>
      <c r="O394"/>
      <c r="P394"/>
      <c r="Q394"/>
      <c r="R394" s="64"/>
      <c r="S394"/>
      <c r="T394"/>
      <c r="U394"/>
      <c r="V394" s="64"/>
      <c r="W394"/>
      <c r="X394"/>
      <c r="Y394"/>
      <c r="Z394"/>
      <c r="AA394"/>
      <c r="AB394"/>
    </row>
    <row r="395" spans="1:28" x14ac:dyDescent="0.2">
      <c r="A395"/>
      <c r="B395"/>
      <c r="C395" s="52"/>
      <c r="D395" s="52"/>
      <c r="E395" s="52"/>
      <c r="F395"/>
      <c r="G395"/>
      <c r="H395"/>
      <c r="I395"/>
      <c r="J395" s="64"/>
      <c r="K395"/>
      <c r="L395"/>
      <c r="M395"/>
      <c r="N395" s="64"/>
      <c r="O395"/>
      <c r="P395"/>
      <c r="Q395"/>
      <c r="R395" s="64"/>
      <c r="S395"/>
      <c r="T395"/>
      <c r="U395"/>
      <c r="V395" s="64"/>
      <c r="W395"/>
      <c r="X395"/>
      <c r="Y395"/>
      <c r="Z395"/>
      <c r="AA395"/>
      <c r="AB395"/>
    </row>
    <row r="396" spans="1:28" x14ac:dyDescent="0.2">
      <c r="A396"/>
      <c r="B396"/>
      <c r="C396" s="52"/>
      <c r="D396" s="52"/>
      <c r="E396" s="52"/>
      <c r="F396"/>
      <c r="G396"/>
      <c r="H396"/>
      <c r="I396"/>
      <c r="J396" s="64"/>
      <c r="K396"/>
      <c r="L396"/>
      <c r="M396"/>
      <c r="N396" s="64"/>
      <c r="O396"/>
      <c r="P396"/>
      <c r="Q396"/>
      <c r="R396" s="64"/>
      <c r="S396"/>
      <c r="T396"/>
      <c r="U396"/>
      <c r="V396" s="64"/>
      <c r="W396"/>
      <c r="X396"/>
      <c r="Y396"/>
      <c r="Z396"/>
      <c r="AA396"/>
      <c r="AB396"/>
    </row>
    <row r="397" spans="1:28" x14ac:dyDescent="0.2">
      <c r="A397"/>
      <c r="B397"/>
      <c r="C397" s="52"/>
      <c r="D397" s="52"/>
      <c r="E397" s="52"/>
      <c r="F397"/>
      <c r="G397"/>
      <c r="H397"/>
      <c r="I397"/>
      <c r="J397" s="64"/>
      <c r="K397"/>
      <c r="L397"/>
      <c r="M397"/>
      <c r="N397" s="64"/>
      <c r="O397"/>
      <c r="P397"/>
      <c r="Q397"/>
      <c r="R397" s="64"/>
      <c r="S397"/>
      <c r="T397"/>
      <c r="U397"/>
      <c r="V397" s="64"/>
      <c r="W397"/>
      <c r="X397"/>
      <c r="Y397"/>
      <c r="Z397"/>
      <c r="AA397"/>
      <c r="AB397"/>
    </row>
    <row r="398" spans="1:28" x14ac:dyDescent="0.2">
      <c r="A398"/>
      <c r="B398"/>
      <c r="C398" s="52"/>
      <c r="D398" s="52"/>
      <c r="E398" s="52"/>
      <c r="F398"/>
      <c r="G398"/>
      <c r="H398"/>
      <c r="I398"/>
      <c r="J398" s="64"/>
      <c r="K398"/>
      <c r="L398"/>
      <c r="M398"/>
      <c r="N398" s="64"/>
      <c r="O398"/>
      <c r="P398"/>
      <c r="Q398"/>
      <c r="R398" s="64"/>
      <c r="S398"/>
      <c r="T398"/>
      <c r="U398"/>
      <c r="V398" s="64"/>
      <c r="W398"/>
      <c r="X398"/>
      <c r="Y398"/>
      <c r="Z398"/>
      <c r="AA398"/>
      <c r="AB398"/>
    </row>
    <row r="399" spans="1:28" x14ac:dyDescent="0.2">
      <c r="A399"/>
      <c r="B399"/>
      <c r="C399" s="52"/>
      <c r="D399" s="52"/>
      <c r="E399" s="52"/>
      <c r="F399"/>
      <c r="G399"/>
      <c r="H399"/>
      <c r="I399"/>
      <c r="J399" s="64"/>
      <c r="K399"/>
      <c r="L399"/>
      <c r="M399"/>
      <c r="N399" s="64"/>
      <c r="O399"/>
      <c r="P399"/>
      <c r="Q399"/>
      <c r="R399" s="64"/>
      <c r="S399"/>
      <c r="T399"/>
      <c r="U399"/>
      <c r="V399" s="64"/>
      <c r="W399"/>
      <c r="X399"/>
      <c r="Y399"/>
      <c r="Z399"/>
      <c r="AA399"/>
      <c r="AB399"/>
    </row>
    <row r="400" spans="1:28" x14ac:dyDescent="0.2">
      <c r="A400"/>
      <c r="B400"/>
      <c r="C400" s="52"/>
      <c r="D400" s="52"/>
      <c r="E400" s="52"/>
      <c r="F400"/>
      <c r="G400"/>
      <c r="H400"/>
      <c r="I400"/>
      <c r="J400" s="64"/>
      <c r="K400"/>
      <c r="L400"/>
      <c r="M400"/>
      <c r="N400" s="64"/>
      <c r="O400"/>
      <c r="P400"/>
      <c r="Q400"/>
      <c r="R400" s="64"/>
      <c r="S400"/>
      <c r="T400"/>
      <c r="U400"/>
      <c r="V400" s="64"/>
      <c r="W400"/>
      <c r="X400"/>
      <c r="Y400"/>
      <c r="Z400"/>
      <c r="AA400"/>
      <c r="AB400"/>
    </row>
    <row r="401" spans="1:28" x14ac:dyDescent="0.2">
      <c r="A401"/>
      <c r="B401"/>
      <c r="C401" s="52"/>
      <c r="D401" s="52"/>
      <c r="E401" s="52"/>
      <c r="F401"/>
      <c r="G401"/>
      <c r="H401"/>
      <c r="I401"/>
      <c r="J401" s="64"/>
      <c r="K401"/>
      <c r="L401"/>
      <c r="M401"/>
      <c r="N401" s="64"/>
      <c r="O401"/>
      <c r="P401"/>
      <c r="Q401"/>
      <c r="R401" s="64"/>
      <c r="S401"/>
      <c r="T401"/>
      <c r="U401"/>
      <c r="V401" s="64"/>
      <c r="W401"/>
      <c r="X401"/>
      <c r="Y401"/>
      <c r="Z401"/>
      <c r="AA401"/>
      <c r="AB401"/>
    </row>
    <row r="402" spans="1:28" x14ac:dyDescent="0.2">
      <c r="A402"/>
      <c r="B402"/>
      <c r="C402" s="52"/>
      <c r="D402" s="52"/>
      <c r="E402" s="52"/>
      <c r="F402"/>
      <c r="G402"/>
      <c r="H402"/>
      <c r="I402"/>
      <c r="J402" s="64"/>
      <c r="K402"/>
      <c r="L402"/>
      <c r="M402"/>
      <c r="N402" s="64"/>
      <c r="O402"/>
      <c r="P402"/>
      <c r="Q402"/>
      <c r="R402" s="64"/>
      <c r="S402"/>
      <c r="T402"/>
      <c r="U402"/>
      <c r="V402" s="64"/>
      <c r="W402"/>
      <c r="X402"/>
      <c r="Y402"/>
      <c r="Z402"/>
      <c r="AA402"/>
      <c r="AB402"/>
    </row>
    <row r="403" spans="1:28" x14ac:dyDescent="0.2">
      <c r="A403"/>
      <c r="B403"/>
      <c r="C403" s="52"/>
      <c r="D403" s="52"/>
      <c r="E403" s="52"/>
      <c r="F403"/>
      <c r="G403"/>
      <c r="H403"/>
      <c r="I403"/>
      <c r="J403" s="64"/>
      <c r="K403"/>
      <c r="L403"/>
      <c r="M403"/>
      <c r="N403" s="64"/>
      <c r="O403"/>
      <c r="P403"/>
      <c r="Q403"/>
      <c r="R403" s="64"/>
      <c r="S403"/>
      <c r="T403"/>
      <c r="U403"/>
      <c r="V403" s="64"/>
      <c r="W403"/>
      <c r="X403"/>
      <c r="Y403"/>
      <c r="Z403"/>
      <c r="AA403"/>
      <c r="AB403"/>
    </row>
    <row r="404" spans="1:28" x14ac:dyDescent="0.2">
      <c r="A404"/>
      <c r="B404"/>
      <c r="C404" s="52"/>
      <c r="D404" s="52"/>
      <c r="E404" s="52"/>
      <c r="F404"/>
      <c r="G404"/>
      <c r="H404"/>
      <c r="I404"/>
      <c r="J404" s="64"/>
      <c r="K404"/>
      <c r="L404"/>
      <c r="M404"/>
      <c r="N404" s="64"/>
      <c r="O404"/>
      <c r="P404"/>
      <c r="Q404"/>
      <c r="R404" s="64"/>
      <c r="S404"/>
      <c r="T404"/>
      <c r="U404"/>
      <c r="V404" s="64"/>
      <c r="W404"/>
      <c r="X404"/>
      <c r="Y404"/>
      <c r="Z404"/>
      <c r="AA404"/>
      <c r="AB404"/>
    </row>
    <row r="405" spans="1:28" x14ac:dyDescent="0.2">
      <c r="A405"/>
      <c r="B405"/>
      <c r="C405" s="52"/>
      <c r="D405" s="52"/>
      <c r="E405" s="52"/>
      <c r="F405"/>
      <c r="G405"/>
      <c r="H405"/>
      <c r="I405"/>
      <c r="J405" s="64"/>
      <c r="K405"/>
      <c r="L405"/>
      <c r="M405"/>
      <c r="N405" s="64"/>
      <c r="O405"/>
      <c r="P405"/>
      <c r="Q405"/>
      <c r="R405" s="64"/>
      <c r="S405"/>
      <c r="T405"/>
      <c r="U405"/>
      <c r="V405" s="64"/>
      <c r="W405"/>
      <c r="X405"/>
      <c r="Y405"/>
      <c r="Z405"/>
      <c r="AA405"/>
      <c r="AB405"/>
    </row>
    <row r="406" spans="1:28" x14ac:dyDescent="0.2">
      <c r="A406"/>
      <c r="B406"/>
      <c r="C406" s="52"/>
      <c r="D406" s="52"/>
      <c r="E406" s="52"/>
      <c r="F406"/>
      <c r="G406"/>
      <c r="H406"/>
      <c r="I406"/>
      <c r="J406" s="64"/>
      <c r="K406"/>
      <c r="L406"/>
      <c r="M406"/>
      <c r="N406" s="64"/>
      <c r="O406"/>
      <c r="P406"/>
      <c r="Q406"/>
      <c r="R406" s="64"/>
      <c r="S406"/>
      <c r="T406"/>
      <c r="U406"/>
      <c r="V406" s="64"/>
      <c r="W406"/>
      <c r="X406"/>
      <c r="Y406"/>
      <c r="Z406"/>
      <c r="AA406"/>
      <c r="AB406"/>
    </row>
    <row r="407" spans="1:28" x14ac:dyDescent="0.2">
      <c r="A407"/>
      <c r="B407"/>
      <c r="C407" s="52"/>
      <c r="D407" s="52"/>
      <c r="E407" s="52"/>
      <c r="F407"/>
      <c r="G407"/>
      <c r="H407"/>
      <c r="I407"/>
      <c r="J407" s="64"/>
      <c r="K407"/>
      <c r="L407"/>
      <c r="M407"/>
      <c r="N407" s="64"/>
      <c r="O407"/>
      <c r="P407"/>
      <c r="Q407"/>
      <c r="R407" s="64"/>
      <c r="S407"/>
      <c r="T407"/>
      <c r="U407"/>
      <c r="V407" s="64"/>
      <c r="W407"/>
      <c r="X407"/>
      <c r="Y407"/>
      <c r="Z407"/>
      <c r="AA407"/>
      <c r="AB407"/>
    </row>
    <row r="408" spans="1:28" x14ac:dyDescent="0.2">
      <c r="A408"/>
      <c r="B408"/>
      <c r="C408" s="52"/>
      <c r="D408" s="52"/>
      <c r="E408" s="52"/>
      <c r="F408"/>
      <c r="G408"/>
      <c r="H408"/>
      <c r="I408"/>
      <c r="J408" s="64"/>
      <c r="K408"/>
      <c r="L408"/>
      <c r="M408"/>
      <c r="N408" s="64"/>
      <c r="O408"/>
      <c r="P408"/>
      <c r="Q408"/>
      <c r="R408" s="64"/>
      <c r="S408"/>
      <c r="T408"/>
      <c r="U408"/>
      <c r="V408" s="64"/>
      <c r="W408"/>
      <c r="X408"/>
      <c r="Y408"/>
      <c r="Z408"/>
      <c r="AA408"/>
      <c r="AB408"/>
    </row>
    <row r="409" spans="1:28" x14ac:dyDescent="0.2">
      <c r="A409"/>
      <c r="B409"/>
      <c r="C409" s="52"/>
      <c r="D409" s="52"/>
      <c r="E409" s="52"/>
      <c r="F409"/>
      <c r="G409"/>
      <c r="H409"/>
      <c r="I409"/>
      <c r="J409" s="64"/>
      <c r="K409"/>
      <c r="L409"/>
      <c r="M409"/>
      <c r="N409" s="64"/>
      <c r="O409"/>
      <c r="P409"/>
      <c r="Q409"/>
      <c r="R409" s="64"/>
      <c r="S409"/>
      <c r="T409"/>
      <c r="U409"/>
      <c r="V409" s="64"/>
      <c r="W409"/>
      <c r="X409"/>
      <c r="Y409"/>
      <c r="Z409"/>
      <c r="AA409"/>
      <c r="AB409"/>
    </row>
    <row r="410" spans="1:28" x14ac:dyDescent="0.2">
      <c r="A410"/>
      <c r="B410"/>
      <c r="C410" s="52"/>
      <c r="D410" s="52"/>
      <c r="E410" s="52"/>
      <c r="F410"/>
      <c r="G410"/>
      <c r="H410"/>
      <c r="I410"/>
      <c r="J410" s="64"/>
      <c r="K410"/>
      <c r="L410"/>
      <c r="M410"/>
      <c r="N410" s="64"/>
      <c r="O410"/>
      <c r="P410"/>
      <c r="Q410"/>
      <c r="R410" s="64"/>
      <c r="S410"/>
      <c r="T410"/>
      <c r="U410"/>
      <c r="V410" s="64"/>
      <c r="W410"/>
      <c r="X410"/>
      <c r="Y410"/>
      <c r="Z410"/>
      <c r="AA410"/>
      <c r="AB410"/>
    </row>
    <row r="411" spans="1:28" x14ac:dyDescent="0.2">
      <c r="A411"/>
      <c r="B411"/>
      <c r="C411" s="52"/>
      <c r="D411" s="52"/>
      <c r="E411" s="52"/>
      <c r="F411"/>
      <c r="G411"/>
      <c r="H411"/>
      <c r="I411"/>
      <c r="J411" s="64"/>
      <c r="K411"/>
      <c r="L411"/>
      <c r="M411"/>
      <c r="N411" s="64"/>
      <c r="O411"/>
      <c r="P411"/>
      <c r="Q411"/>
      <c r="R411" s="64"/>
      <c r="S411"/>
      <c r="T411"/>
      <c r="U411"/>
      <c r="V411" s="64"/>
      <c r="W411"/>
      <c r="X411"/>
      <c r="Y411"/>
      <c r="Z411"/>
      <c r="AA411"/>
      <c r="AB411"/>
    </row>
    <row r="412" spans="1:28" x14ac:dyDescent="0.2">
      <c r="A412"/>
      <c r="B412"/>
      <c r="C412" s="52"/>
      <c r="D412" s="52"/>
      <c r="E412" s="52"/>
      <c r="F412"/>
      <c r="G412"/>
      <c r="H412"/>
      <c r="I412"/>
      <c r="J412" s="64"/>
      <c r="K412"/>
      <c r="L412"/>
      <c r="M412"/>
      <c r="N412" s="64"/>
      <c r="O412"/>
      <c r="P412"/>
      <c r="Q412"/>
      <c r="R412" s="64"/>
      <c r="S412"/>
      <c r="T412"/>
      <c r="U412"/>
      <c r="V412" s="64"/>
      <c r="W412"/>
      <c r="X412"/>
      <c r="Y412"/>
      <c r="Z412"/>
      <c r="AA412"/>
      <c r="AB412"/>
    </row>
    <row r="413" spans="1:28" x14ac:dyDescent="0.2">
      <c r="A413"/>
      <c r="B413"/>
      <c r="C413" s="52"/>
      <c r="D413" s="52"/>
      <c r="E413" s="52"/>
      <c r="F413"/>
      <c r="G413"/>
      <c r="H413"/>
      <c r="I413"/>
      <c r="J413" s="64"/>
      <c r="K413"/>
      <c r="L413"/>
      <c r="M413"/>
      <c r="N413" s="64"/>
      <c r="O413"/>
      <c r="P413"/>
      <c r="Q413"/>
      <c r="R413" s="64"/>
      <c r="S413"/>
      <c r="T413"/>
      <c r="U413"/>
      <c r="V413" s="64"/>
      <c r="W413"/>
      <c r="X413"/>
      <c r="Y413"/>
      <c r="Z413"/>
      <c r="AA413"/>
      <c r="AB413"/>
    </row>
    <row r="414" spans="1:28" x14ac:dyDescent="0.2">
      <c r="A414"/>
      <c r="B414"/>
      <c r="C414" s="52"/>
      <c r="D414" s="52"/>
      <c r="E414" s="52"/>
      <c r="F414"/>
      <c r="G414"/>
      <c r="H414"/>
      <c r="I414"/>
      <c r="J414" s="64"/>
      <c r="K414"/>
      <c r="L414"/>
      <c r="M414"/>
      <c r="N414" s="64"/>
      <c r="O414"/>
      <c r="P414"/>
      <c r="Q414"/>
      <c r="R414" s="64"/>
      <c r="S414"/>
      <c r="T414"/>
      <c r="U414"/>
      <c r="V414" s="64"/>
      <c r="W414"/>
      <c r="X414"/>
      <c r="Y414"/>
      <c r="Z414"/>
      <c r="AA414"/>
      <c r="AB414"/>
    </row>
    <row r="415" spans="1:28" x14ac:dyDescent="0.2">
      <c r="A415"/>
      <c r="B415"/>
      <c r="C415" s="52"/>
      <c r="D415" s="52"/>
      <c r="E415" s="52"/>
      <c r="F415"/>
      <c r="G415"/>
      <c r="H415"/>
      <c r="I415"/>
      <c r="J415" s="64"/>
      <c r="K415"/>
      <c r="L415"/>
      <c r="M415"/>
      <c r="N415" s="64"/>
      <c r="O415"/>
      <c r="P415"/>
      <c r="Q415"/>
      <c r="R415" s="64"/>
      <c r="S415"/>
      <c r="T415"/>
      <c r="U415"/>
      <c r="V415" s="64"/>
      <c r="W415"/>
      <c r="X415"/>
      <c r="Y415"/>
      <c r="Z415"/>
      <c r="AA415"/>
      <c r="AB415"/>
    </row>
    <row r="416" spans="1:28" x14ac:dyDescent="0.2">
      <c r="A416"/>
      <c r="B416"/>
      <c r="C416" s="52"/>
      <c r="D416" s="52"/>
      <c r="E416" s="52"/>
      <c r="F416"/>
      <c r="G416"/>
      <c r="H416"/>
      <c r="I416"/>
      <c r="J416" s="64"/>
      <c r="K416"/>
      <c r="L416"/>
      <c r="M416"/>
      <c r="N416" s="64"/>
      <c r="O416"/>
      <c r="P416"/>
      <c r="Q416"/>
      <c r="R416" s="64"/>
      <c r="S416"/>
      <c r="T416"/>
      <c r="U416"/>
      <c r="V416" s="64"/>
      <c r="W416"/>
      <c r="X416"/>
      <c r="Y416"/>
      <c r="Z416"/>
      <c r="AA416"/>
      <c r="AB416"/>
    </row>
    <row r="417" spans="1:28" x14ac:dyDescent="0.2">
      <c r="A417"/>
      <c r="B417"/>
      <c r="C417" s="52"/>
      <c r="D417" s="52"/>
      <c r="E417" s="52"/>
      <c r="F417"/>
      <c r="G417"/>
      <c r="H417"/>
      <c r="I417"/>
      <c r="J417" s="64"/>
      <c r="K417"/>
      <c r="L417"/>
      <c r="M417"/>
      <c r="N417" s="64"/>
      <c r="O417"/>
      <c r="P417"/>
      <c r="Q417"/>
      <c r="R417" s="64"/>
      <c r="S417"/>
      <c r="T417"/>
      <c r="U417"/>
      <c r="V417" s="64"/>
      <c r="W417"/>
      <c r="X417"/>
      <c r="Y417"/>
      <c r="Z417"/>
      <c r="AA417"/>
      <c r="AB417"/>
    </row>
    <row r="418" spans="1:28" x14ac:dyDescent="0.2">
      <c r="A418"/>
      <c r="B418"/>
      <c r="C418" s="52"/>
      <c r="D418" s="52"/>
      <c r="E418" s="52"/>
      <c r="F418"/>
      <c r="G418"/>
      <c r="H418"/>
      <c r="I418"/>
      <c r="J418" s="64"/>
      <c r="K418"/>
      <c r="L418"/>
      <c r="M418"/>
      <c r="N418" s="64"/>
      <c r="O418"/>
      <c r="P418"/>
      <c r="Q418"/>
      <c r="R418" s="64"/>
      <c r="S418"/>
      <c r="T418"/>
      <c r="U418"/>
      <c r="V418" s="64"/>
      <c r="W418"/>
      <c r="X418"/>
      <c r="Y418"/>
      <c r="Z418"/>
      <c r="AA418"/>
      <c r="AB418"/>
    </row>
    <row r="419" spans="1:28" x14ac:dyDescent="0.2">
      <c r="A419"/>
      <c r="B419"/>
      <c r="C419" s="52"/>
      <c r="D419" s="52"/>
      <c r="E419" s="52"/>
      <c r="F419"/>
      <c r="G419"/>
      <c r="H419"/>
      <c r="I419"/>
      <c r="J419" s="64"/>
      <c r="K419"/>
      <c r="L419"/>
      <c r="M419"/>
      <c r="N419" s="64"/>
      <c r="O419"/>
      <c r="P419"/>
      <c r="Q419"/>
      <c r="R419" s="64"/>
      <c r="S419"/>
      <c r="T419"/>
      <c r="U419"/>
      <c r="V419" s="64"/>
      <c r="W419"/>
      <c r="X419"/>
      <c r="Y419"/>
      <c r="Z419"/>
      <c r="AA419"/>
      <c r="AB419"/>
    </row>
    <row r="420" spans="1:28" x14ac:dyDescent="0.2">
      <c r="A420"/>
      <c r="B420"/>
      <c r="C420" s="52"/>
      <c r="D420" s="52"/>
      <c r="E420" s="52"/>
      <c r="F420"/>
      <c r="G420"/>
      <c r="H420"/>
      <c r="I420"/>
      <c r="J420" s="64"/>
      <c r="K420"/>
      <c r="L420"/>
      <c r="M420"/>
      <c r="N420" s="64"/>
      <c r="O420"/>
      <c r="P420"/>
      <c r="Q420"/>
      <c r="R420" s="64"/>
      <c r="S420"/>
      <c r="T420"/>
      <c r="U420"/>
      <c r="V420" s="64"/>
      <c r="W420"/>
      <c r="X420"/>
      <c r="Y420"/>
      <c r="Z420"/>
      <c r="AA420"/>
      <c r="AB420"/>
    </row>
    <row r="421" spans="1:28" x14ac:dyDescent="0.2">
      <c r="A421"/>
      <c r="B421"/>
      <c r="C421" s="52"/>
      <c r="D421" s="52"/>
      <c r="E421" s="52"/>
      <c r="F421"/>
      <c r="G421"/>
      <c r="H421"/>
      <c r="I421"/>
      <c r="J421" s="64"/>
      <c r="K421"/>
      <c r="L421"/>
      <c r="M421"/>
      <c r="N421" s="64"/>
      <c r="O421"/>
      <c r="P421"/>
      <c r="Q421"/>
      <c r="R421" s="64"/>
      <c r="S421"/>
      <c r="T421"/>
      <c r="U421"/>
      <c r="V421" s="64"/>
      <c r="W421"/>
      <c r="X421"/>
      <c r="Y421"/>
      <c r="Z421"/>
      <c r="AA421"/>
      <c r="AB421"/>
    </row>
    <row r="422" spans="1:28" x14ac:dyDescent="0.2">
      <c r="A422"/>
      <c r="B422"/>
      <c r="C422" s="52"/>
      <c r="D422" s="52"/>
      <c r="E422" s="52"/>
      <c r="F422"/>
      <c r="G422"/>
      <c r="H422"/>
      <c r="I422"/>
      <c r="J422" s="64"/>
      <c r="K422"/>
      <c r="L422"/>
      <c r="M422"/>
      <c r="N422" s="64"/>
      <c r="O422"/>
      <c r="P422"/>
      <c r="Q422"/>
      <c r="R422" s="64"/>
      <c r="S422"/>
      <c r="T422"/>
      <c r="U422"/>
      <c r="V422" s="64"/>
      <c r="W422"/>
      <c r="X422"/>
      <c r="Y422"/>
      <c r="Z422"/>
      <c r="AA422"/>
      <c r="AB422"/>
    </row>
    <row r="423" spans="1:28" x14ac:dyDescent="0.2">
      <c r="A423"/>
      <c r="B423"/>
      <c r="C423" s="52"/>
      <c r="D423" s="52"/>
      <c r="E423" s="52"/>
      <c r="F423"/>
      <c r="G423"/>
      <c r="H423"/>
      <c r="I423"/>
      <c r="J423" s="64"/>
      <c r="K423"/>
      <c r="L423"/>
      <c r="M423"/>
      <c r="N423" s="64"/>
      <c r="O423"/>
      <c r="P423"/>
      <c r="Q423"/>
      <c r="R423" s="64"/>
      <c r="S423"/>
      <c r="T423"/>
      <c r="U423"/>
      <c r="V423" s="64"/>
      <c r="W423"/>
      <c r="X423"/>
      <c r="Y423"/>
      <c r="Z423"/>
      <c r="AA423"/>
      <c r="AB423"/>
    </row>
    <row r="424" spans="1:28" x14ac:dyDescent="0.2">
      <c r="A424"/>
      <c r="B424"/>
      <c r="C424" s="52"/>
      <c r="D424" s="52"/>
      <c r="E424" s="52"/>
      <c r="F424"/>
      <c r="G424"/>
      <c r="H424"/>
      <c r="I424"/>
      <c r="J424" s="64"/>
      <c r="K424"/>
      <c r="L424"/>
      <c r="M424"/>
      <c r="N424" s="64"/>
      <c r="O424"/>
      <c r="P424"/>
      <c r="Q424"/>
      <c r="R424" s="64"/>
      <c r="S424"/>
      <c r="T424"/>
      <c r="U424"/>
      <c r="V424" s="64"/>
      <c r="W424"/>
      <c r="X424"/>
      <c r="Y424"/>
      <c r="Z424"/>
      <c r="AA424"/>
      <c r="AB424"/>
    </row>
    <row r="425" spans="1:28" x14ac:dyDescent="0.2">
      <c r="A425"/>
      <c r="B425"/>
      <c r="C425" s="52"/>
      <c r="D425" s="52"/>
      <c r="E425" s="52"/>
      <c r="F425"/>
      <c r="G425"/>
      <c r="H425"/>
      <c r="I425"/>
      <c r="J425" s="64"/>
      <c r="K425"/>
      <c r="L425"/>
      <c r="M425"/>
      <c r="N425" s="64"/>
      <c r="O425"/>
      <c r="P425"/>
      <c r="Q425"/>
      <c r="R425" s="64"/>
      <c r="S425"/>
      <c r="T425"/>
      <c r="U425"/>
      <c r="V425" s="64"/>
      <c r="W425"/>
      <c r="X425"/>
      <c r="Y425"/>
      <c r="Z425"/>
      <c r="AA425"/>
      <c r="AB425"/>
    </row>
    <row r="426" spans="1:28" x14ac:dyDescent="0.2">
      <c r="A426"/>
      <c r="B426"/>
      <c r="C426" s="52"/>
      <c r="D426" s="52"/>
      <c r="E426" s="52"/>
      <c r="F426"/>
      <c r="G426"/>
      <c r="H426"/>
      <c r="I426"/>
      <c r="J426" s="64"/>
      <c r="K426"/>
      <c r="L426"/>
      <c r="M426"/>
      <c r="N426" s="64"/>
      <c r="O426"/>
      <c r="P426"/>
      <c r="Q426"/>
      <c r="R426" s="64"/>
      <c r="S426"/>
      <c r="T426"/>
      <c r="U426"/>
      <c r="V426" s="64"/>
      <c r="W426"/>
      <c r="X426"/>
      <c r="Y426"/>
      <c r="Z426"/>
      <c r="AA426"/>
      <c r="AB426"/>
    </row>
    <row r="427" spans="1:28" x14ac:dyDescent="0.2">
      <c r="A427"/>
      <c r="B427"/>
      <c r="C427" s="52"/>
      <c r="D427" s="52"/>
      <c r="E427" s="52"/>
      <c r="F427"/>
      <c r="G427"/>
      <c r="H427"/>
      <c r="I427"/>
      <c r="J427" s="64"/>
      <c r="K427"/>
      <c r="L427"/>
      <c r="M427"/>
      <c r="N427" s="64"/>
      <c r="O427"/>
      <c r="P427"/>
      <c r="Q427"/>
      <c r="R427" s="64"/>
      <c r="S427"/>
      <c r="T427"/>
      <c r="U427"/>
      <c r="V427" s="64"/>
      <c r="W427"/>
      <c r="X427"/>
      <c r="Y427"/>
      <c r="Z427"/>
      <c r="AA427"/>
      <c r="AB427"/>
    </row>
    <row r="428" spans="1:28" x14ac:dyDescent="0.2">
      <c r="A428"/>
      <c r="B428"/>
      <c r="C428" s="52"/>
      <c r="D428" s="52"/>
      <c r="E428" s="52"/>
      <c r="F428"/>
      <c r="G428"/>
      <c r="H428"/>
      <c r="I428"/>
      <c r="J428" s="64"/>
      <c r="K428"/>
      <c r="L428"/>
      <c r="M428"/>
      <c r="N428" s="64"/>
      <c r="O428"/>
      <c r="P428"/>
      <c r="Q428"/>
      <c r="R428" s="64"/>
      <c r="S428"/>
      <c r="T428"/>
      <c r="U428"/>
      <c r="V428" s="64"/>
      <c r="W428"/>
      <c r="X428"/>
      <c r="Y428"/>
      <c r="Z428"/>
      <c r="AA428"/>
      <c r="AB428"/>
    </row>
    <row r="429" spans="1:28" x14ac:dyDescent="0.2">
      <c r="A429"/>
      <c r="B429"/>
      <c r="C429" s="52"/>
      <c r="D429" s="52"/>
      <c r="E429" s="52"/>
      <c r="F429"/>
      <c r="G429"/>
      <c r="H429"/>
      <c r="I429"/>
      <c r="J429" s="64"/>
      <c r="K429"/>
      <c r="L429"/>
      <c r="M429"/>
      <c r="N429" s="64"/>
      <c r="O429"/>
      <c r="P429"/>
      <c r="Q429"/>
      <c r="R429" s="64"/>
      <c r="S429"/>
      <c r="T429"/>
      <c r="U429"/>
      <c r="V429" s="64"/>
      <c r="W429"/>
      <c r="X429"/>
      <c r="Y429"/>
      <c r="Z429"/>
      <c r="AA429"/>
      <c r="AB429"/>
    </row>
    <row r="430" spans="1:28" x14ac:dyDescent="0.2">
      <c r="A430"/>
      <c r="B430"/>
      <c r="C430" s="52"/>
      <c r="D430" s="52"/>
      <c r="E430" s="52"/>
      <c r="F430"/>
      <c r="G430"/>
      <c r="H430"/>
      <c r="I430"/>
      <c r="J430" s="64"/>
      <c r="K430"/>
      <c r="L430"/>
      <c r="M430"/>
      <c r="N430" s="64"/>
      <c r="O430"/>
      <c r="P430"/>
      <c r="Q430"/>
      <c r="R430" s="64"/>
      <c r="S430"/>
      <c r="T430"/>
      <c r="U430"/>
      <c r="V430" s="64"/>
      <c r="W430"/>
      <c r="X430"/>
      <c r="Y430"/>
      <c r="Z430"/>
      <c r="AA430"/>
      <c r="AB430"/>
    </row>
    <row r="431" spans="1:28" x14ac:dyDescent="0.2">
      <c r="A431"/>
      <c r="B431"/>
      <c r="C431" s="52"/>
      <c r="D431" s="52"/>
      <c r="E431" s="52"/>
      <c r="F431"/>
      <c r="G431"/>
      <c r="H431"/>
      <c r="I431"/>
      <c r="J431" s="64"/>
      <c r="K431"/>
      <c r="L431"/>
      <c r="M431"/>
      <c r="N431" s="64"/>
      <c r="O431"/>
      <c r="P431"/>
      <c r="Q431"/>
      <c r="R431" s="64"/>
      <c r="S431"/>
      <c r="T431"/>
      <c r="U431"/>
      <c r="V431" s="64"/>
      <c r="W431"/>
      <c r="X431"/>
      <c r="Y431"/>
      <c r="Z431"/>
      <c r="AA431"/>
      <c r="AB431"/>
    </row>
    <row r="432" spans="1:28" x14ac:dyDescent="0.2">
      <c r="A432"/>
      <c r="B432"/>
      <c r="C432" s="52"/>
      <c r="D432" s="52"/>
      <c r="E432" s="52"/>
      <c r="F432"/>
      <c r="G432"/>
      <c r="H432"/>
      <c r="I432"/>
      <c r="J432" s="64"/>
      <c r="K432"/>
      <c r="L432"/>
      <c r="M432"/>
      <c r="N432" s="64"/>
      <c r="O432"/>
      <c r="P432"/>
      <c r="Q432"/>
      <c r="R432" s="64"/>
      <c r="S432"/>
      <c r="T432"/>
      <c r="U432"/>
      <c r="V432" s="64"/>
      <c r="W432"/>
      <c r="X432"/>
      <c r="Y432"/>
      <c r="Z432"/>
      <c r="AA432"/>
      <c r="AB432"/>
    </row>
    <row r="433" spans="1:28" x14ac:dyDescent="0.2">
      <c r="A433"/>
      <c r="B433"/>
      <c r="C433" s="52"/>
      <c r="D433" s="52"/>
      <c r="E433" s="52"/>
      <c r="F433"/>
      <c r="G433"/>
      <c r="H433"/>
      <c r="I433"/>
      <c r="J433" s="64"/>
      <c r="K433"/>
      <c r="L433"/>
      <c r="M433"/>
      <c r="N433" s="64"/>
      <c r="O433"/>
      <c r="P433"/>
      <c r="Q433"/>
      <c r="R433" s="64"/>
      <c r="S433"/>
      <c r="T433"/>
      <c r="U433"/>
      <c r="V433" s="64"/>
      <c r="W433"/>
      <c r="X433"/>
      <c r="Y433"/>
      <c r="Z433"/>
      <c r="AA433"/>
      <c r="AB433"/>
    </row>
    <row r="434" spans="1:28" x14ac:dyDescent="0.2">
      <c r="A434"/>
      <c r="B434"/>
      <c r="C434" s="52"/>
      <c r="D434" s="52"/>
      <c r="E434" s="52"/>
      <c r="F434"/>
      <c r="G434"/>
      <c r="H434"/>
      <c r="I434"/>
      <c r="J434" s="64"/>
      <c r="K434"/>
      <c r="L434"/>
      <c r="M434"/>
      <c r="N434" s="64"/>
      <c r="O434"/>
      <c r="P434"/>
      <c r="Q434"/>
      <c r="R434" s="64"/>
      <c r="S434"/>
      <c r="T434"/>
      <c r="U434"/>
      <c r="V434" s="64"/>
      <c r="W434"/>
      <c r="X434"/>
      <c r="Y434"/>
      <c r="Z434"/>
      <c r="AA434"/>
      <c r="AB434"/>
    </row>
    <row r="435" spans="1:28" x14ac:dyDescent="0.2">
      <c r="A435"/>
      <c r="B435"/>
      <c r="C435" s="52"/>
      <c r="D435" s="52"/>
      <c r="E435" s="52"/>
      <c r="F435"/>
      <c r="G435"/>
      <c r="H435"/>
      <c r="I435"/>
      <c r="J435" s="64"/>
      <c r="K435"/>
      <c r="L435"/>
      <c r="M435"/>
      <c r="N435" s="64"/>
      <c r="O435"/>
      <c r="P435"/>
      <c r="Q435"/>
      <c r="R435" s="64"/>
      <c r="S435"/>
      <c r="T435"/>
      <c r="U435"/>
      <c r="V435" s="64"/>
      <c r="W435"/>
      <c r="X435"/>
      <c r="Y435"/>
      <c r="Z435"/>
      <c r="AA435"/>
      <c r="AB435"/>
    </row>
    <row r="436" spans="1:28" x14ac:dyDescent="0.2">
      <c r="A436"/>
      <c r="B436"/>
      <c r="C436" s="52"/>
      <c r="D436" s="52"/>
      <c r="E436" s="52"/>
      <c r="F436"/>
      <c r="G436"/>
      <c r="H436"/>
      <c r="I436"/>
      <c r="J436" s="64"/>
      <c r="K436"/>
      <c r="L436"/>
      <c r="M436"/>
      <c r="N436" s="64"/>
      <c r="O436"/>
      <c r="P436"/>
      <c r="Q436"/>
      <c r="R436" s="64"/>
      <c r="S436"/>
      <c r="T436"/>
      <c r="U436"/>
      <c r="V436" s="64"/>
      <c r="W436"/>
      <c r="X436"/>
      <c r="Y436"/>
      <c r="Z436"/>
      <c r="AA436"/>
      <c r="AB436"/>
    </row>
    <row r="437" spans="1:28" x14ac:dyDescent="0.2">
      <c r="A437"/>
      <c r="B437"/>
      <c r="C437" s="52"/>
      <c r="D437" s="52"/>
      <c r="E437" s="52"/>
      <c r="F437"/>
      <c r="G437"/>
      <c r="H437"/>
      <c r="I437"/>
      <c r="J437" s="64"/>
      <c r="K437"/>
      <c r="L437"/>
      <c r="M437"/>
      <c r="N437" s="64"/>
      <c r="O437"/>
      <c r="P437"/>
      <c r="Q437"/>
      <c r="R437" s="64"/>
      <c r="S437"/>
      <c r="T437"/>
      <c r="U437"/>
      <c r="V437" s="64"/>
      <c r="W437"/>
      <c r="X437"/>
      <c r="Y437"/>
      <c r="Z437"/>
      <c r="AA437"/>
      <c r="AB437"/>
    </row>
    <row r="438" spans="1:28" x14ac:dyDescent="0.2">
      <c r="A438"/>
      <c r="B438"/>
      <c r="C438" s="52"/>
      <c r="D438" s="52"/>
      <c r="E438" s="52"/>
      <c r="F438"/>
      <c r="G438"/>
      <c r="H438"/>
      <c r="I438"/>
      <c r="J438" s="64"/>
      <c r="K438"/>
      <c r="L438"/>
      <c r="M438"/>
      <c r="N438" s="64"/>
      <c r="O438"/>
      <c r="P438"/>
      <c r="Q438"/>
      <c r="R438" s="64"/>
      <c r="S438"/>
      <c r="T438"/>
      <c r="U438"/>
      <c r="V438" s="64"/>
      <c r="W438"/>
      <c r="X438"/>
      <c r="Y438"/>
      <c r="Z438"/>
      <c r="AA438"/>
      <c r="AB438"/>
    </row>
    <row r="439" spans="1:28" x14ac:dyDescent="0.2">
      <c r="A439"/>
      <c r="B439"/>
      <c r="C439" s="52"/>
      <c r="D439" s="52"/>
      <c r="E439" s="52"/>
      <c r="F439"/>
      <c r="G439"/>
      <c r="H439"/>
      <c r="I439"/>
      <c r="J439" s="64"/>
      <c r="K439"/>
      <c r="L439"/>
      <c r="M439"/>
      <c r="N439" s="64"/>
      <c r="O439"/>
      <c r="P439"/>
      <c r="Q439"/>
      <c r="R439" s="64"/>
      <c r="S439"/>
      <c r="T439"/>
      <c r="U439"/>
      <c r="V439" s="64"/>
      <c r="W439"/>
      <c r="X439"/>
      <c r="Y439"/>
      <c r="Z439"/>
      <c r="AA439"/>
      <c r="AB439"/>
    </row>
    <row r="440" spans="1:28" x14ac:dyDescent="0.2">
      <c r="A440"/>
      <c r="B440"/>
      <c r="C440" s="52"/>
      <c r="D440" s="52"/>
      <c r="E440" s="52"/>
      <c r="F440"/>
      <c r="G440"/>
      <c r="H440"/>
      <c r="I440"/>
      <c r="J440" s="64"/>
      <c r="K440"/>
      <c r="L440"/>
      <c r="M440"/>
      <c r="N440" s="64"/>
      <c r="O440"/>
      <c r="P440"/>
      <c r="Q440"/>
      <c r="R440" s="64"/>
      <c r="S440"/>
      <c r="T440"/>
      <c r="U440"/>
      <c r="V440" s="64"/>
      <c r="W440"/>
      <c r="X440"/>
      <c r="Y440"/>
      <c r="Z440"/>
      <c r="AA440"/>
      <c r="AB440"/>
    </row>
    <row r="441" spans="1:28" x14ac:dyDescent="0.2">
      <c r="A441"/>
      <c r="B441"/>
      <c r="C441" s="52"/>
      <c r="D441" s="52"/>
      <c r="E441" s="52"/>
      <c r="F441"/>
      <c r="G441"/>
      <c r="H441"/>
      <c r="I441"/>
      <c r="J441" s="64"/>
      <c r="K441"/>
      <c r="L441"/>
      <c r="M441"/>
      <c r="N441" s="64"/>
      <c r="O441"/>
      <c r="P441"/>
      <c r="Q441"/>
      <c r="R441" s="64"/>
      <c r="S441"/>
      <c r="T441"/>
      <c r="U441"/>
      <c r="V441" s="64"/>
      <c r="W441"/>
      <c r="X441"/>
      <c r="Y441"/>
      <c r="Z441"/>
      <c r="AA441"/>
      <c r="AB441"/>
    </row>
    <row r="442" spans="1:28" x14ac:dyDescent="0.2">
      <c r="A442"/>
      <c r="B442"/>
      <c r="C442" s="52"/>
      <c r="D442" s="52"/>
      <c r="E442" s="52"/>
      <c r="F442"/>
      <c r="G442"/>
      <c r="H442"/>
      <c r="I442"/>
      <c r="J442" s="64"/>
      <c r="K442"/>
      <c r="L442"/>
      <c r="M442"/>
      <c r="N442" s="64"/>
      <c r="O442"/>
      <c r="P442"/>
      <c r="Q442"/>
      <c r="R442" s="64"/>
      <c r="S442"/>
      <c r="T442"/>
      <c r="U442"/>
      <c r="V442" s="64"/>
      <c r="W442"/>
      <c r="X442"/>
      <c r="Y442"/>
      <c r="Z442"/>
      <c r="AA442"/>
      <c r="AB442"/>
    </row>
    <row r="443" spans="1:28" x14ac:dyDescent="0.2">
      <c r="A443"/>
      <c r="B443"/>
      <c r="C443" s="52"/>
      <c r="D443" s="52"/>
      <c r="E443" s="52"/>
      <c r="F443"/>
      <c r="G443"/>
      <c r="H443"/>
      <c r="I443"/>
      <c r="J443" s="64"/>
      <c r="K443"/>
      <c r="L443"/>
      <c r="M443"/>
      <c r="N443" s="64"/>
      <c r="O443"/>
      <c r="P443"/>
      <c r="Q443"/>
      <c r="R443" s="64"/>
      <c r="S443"/>
      <c r="T443"/>
      <c r="U443"/>
      <c r="V443" s="64"/>
      <c r="W443"/>
      <c r="X443"/>
      <c r="Y443"/>
      <c r="Z443"/>
      <c r="AA443"/>
      <c r="AB443"/>
    </row>
    <row r="444" spans="1:28" x14ac:dyDescent="0.2">
      <c r="A444"/>
      <c r="B444"/>
      <c r="C444" s="52"/>
      <c r="D444" s="52"/>
      <c r="E444" s="52"/>
      <c r="F444"/>
      <c r="G444"/>
      <c r="H444"/>
      <c r="I444"/>
      <c r="J444" s="64"/>
      <c r="K444"/>
      <c r="L444"/>
      <c r="M444"/>
      <c r="N444" s="64"/>
      <c r="O444"/>
      <c r="P444"/>
      <c r="Q444"/>
      <c r="R444" s="64"/>
      <c r="S444"/>
      <c r="T444"/>
      <c r="U444"/>
      <c r="V444" s="64"/>
      <c r="W444"/>
      <c r="X444"/>
      <c r="Y444"/>
      <c r="Z444"/>
      <c r="AA444"/>
      <c r="AB444"/>
    </row>
    <row r="445" spans="1:28" x14ac:dyDescent="0.2">
      <c r="A445"/>
      <c r="B445"/>
      <c r="C445" s="52"/>
      <c r="D445" s="52"/>
      <c r="E445" s="52"/>
      <c r="F445"/>
      <c r="G445"/>
      <c r="H445"/>
      <c r="I445"/>
      <c r="J445" s="64"/>
      <c r="K445"/>
      <c r="L445"/>
      <c r="M445"/>
      <c r="N445" s="64"/>
      <c r="O445"/>
      <c r="P445"/>
      <c r="Q445"/>
      <c r="R445" s="64"/>
      <c r="S445"/>
      <c r="T445"/>
      <c r="U445"/>
      <c r="V445" s="64"/>
      <c r="W445"/>
      <c r="X445"/>
      <c r="Y445"/>
      <c r="Z445"/>
      <c r="AA445"/>
      <c r="AB445"/>
    </row>
    <row r="446" spans="1:28" x14ac:dyDescent="0.2">
      <c r="A446"/>
      <c r="B446"/>
      <c r="C446" s="52"/>
      <c r="D446" s="52"/>
      <c r="E446" s="52"/>
      <c r="F446"/>
      <c r="G446"/>
      <c r="H446"/>
      <c r="I446"/>
      <c r="J446" s="64"/>
      <c r="K446"/>
      <c r="L446"/>
      <c r="M446"/>
      <c r="N446" s="64"/>
      <c r="O446"/>
      <c r="P446"/>
      <c r="Q446"/>
      <c r="R446" s="64"/>
      <c r="S446"/>
      <c r="T446"/>
      <c r="U446"/>
      <c r="V446" s="64"/>
      <c r="W446"/>
      <c r="X446"/>
      <c r="Y446"/>
      <c r="Z446"/>
      <c r="AA446"/>
      <c r="AB446"/>
    </row>
    <row r="447" spans="1:28" x14ac:dyDescent="0.2">
      <c r="A447"/>
      <c r="B447"/>
      <c r="C447" s="52"/>
      <c r="D447" s="52"/>
      <c r="E447" s="52"/>
      <c r="F447"/>
      <c r="G447"/>
      <c r="H447"/>
      <c r="I447"/>
      <c r="J447" s="64"/>
      <c r="K447"/>
      <c r="L447"/>
      <c r="M447"/>
      <c r="N447" s="64"/>
      <c r="O447"/>
      <c r="P447"/>
      <c r="Q447"/>
      <c r="R447" s="64"/>
      <c r="S447"/>
      <c r="T447"/>
      <c r="U447"/>
      <c r="V447" s="64"/>
      <c r="W447"/>
      <c r="X447"/>
      <c r="Y447"/>
      <c r="Z447"/>
      <c r="AA447"/>
      <c r="AB447"/>
    </row>
    <row r="448" spans="1:28" x14ac:dyDescent="0.2">
      <c r="A448"/>
      <c r="B448"/>
      <c r="C448" s="52"/>
      <c r="D448" s="52"/>
      <c r="E448" s="52"/>
      <c r="F448"/>
      <c r="G448"/>
      <c r="H448"/>
      <c r="I448"/>
      <c r="J448" s="64"/>
      <c r="K448"/>
      <c r="L448"/>
      <c r="M448"/>
      <c r="N448" s="64"/>
      <c r="O448"/>
      <c r="P448"/>
      <c r="Q448"/>
      <c r="R448" s="64"/>
      <c r="S448"/>
      <c r="T448"/>
      <c r="U448"/>
      <c r="V448" s="64"/>
      <c r="W448"/>
      <c r="X448"/>
      <c r="Y448"/>
      <c r="Z448"/>
      <c r="AA448"/>
      <c r="AB448"/>
    </row>
    <row r="449" spans="1:28" x14ac:dyDescent="0.2">
      <c r="A449"/>
      <c r="B449"/>
      <c r="C449" s="52"/>
      <c r="D449" s="52"/>
      <c r="E449" s="52"/>
      <c r="F449"/>
      <c r="G449"/>
      <c r="H449"/>
      <c r="I449"/>
      <c r="J449" s="64"/>
      <c r="K449"/>
      <c r="L449"/>
      <c r="M449"/>
      <c r="N449" s="64"/>
      <c r="O449"/>
      <c r="P449"/>
      <c r="Q449"/>
      <c r="R449" s="64"/>
      <c r="S449"/>
      <c r="T449"/>
      <c r="U449"/>
      <c r="V449" s="64"/>
      <c r="W449"/>
      <c r="X449"/>
      <c r="Y449"/>
      <c r="Z449"/>
      <c r="AA449"/>
      <c r="AB449"/>
    </row>
    <row r="450" spans="1:28" x14ac:dyDescent="0.2">
      <c r="A450"/>
      <c r="B450"/>
      <c r="C450" s="52"/>
      <c r="D450" s="52"/>
      <c r="E450" s="52"/>
      <c r="F450"/>
      <c r="G450"/>
      <c r="H450"/>
      <c r="I450"/>
      <c r="J450" s="64"/>
      <c r="K450"/>
      <c r="L450"/>
      <c r="M450"/>
      <c r="N450" s="64"/>
      <c r="O450"/>
      <c r="P450"/>
      <c r="Q450"/>
      <c r="R450" s="64"/>
      <c r="S450"/>
      <c r="T450"/>
      <c r="U450"/>
      <c r="V450" s="64"/>
      <c r="W450"/>
      <c r="X450"/>
      <c r="Y450"/>
      <c r="Z450"/>
      <c r="AA450"/>
      <c r="AB450"/>
    </row>
    <row r="451" spans="1:28" x14ac:dyDescent="0.2">
      <c r="A451"/>
      <c r="B451"/>
      <c r="C451" s="52"/>
      <c r="D451" s="52"/>
      <c r="E451" s="52"/>
      <c r="F451"/>
      <c r="G451"/>
      <c r="H451"/>
      <c r="I451"/>
      <c r="J451" s="64"/>
      <c r="K451"/>
      <c r="L451"/>
      <c r="M451"/>
      <c r="N451" s="64"/>
      <c r="O451"/>
      <c r="P451"/>
      <c r="Q451"/>
      <c r="R451" s="64"/>
      <c r="S451"/>
      <c r="T451"/>
      <c r="U451"/>
      <c r="V451" s="64"/>
      <c r="W451"/>
      <c r="X451"/>
      <c r="Y451"/>
      <c r="Z451"/>
      <c r="AA451"/>
      <c r="AB451"/>
    </row>
    <row r="452" spans="1:28" x14ac:dyDescent="0.2">
      <c r="A452"/>
      <c r="B452"/>
      <c r="C452" s="52"/>
      <c r="D452" s="52"/>
      <c r="E452" s="52"/>
      <c r="F452"/>
      <c r="G452"/>
      <c r="H452"/>
      <c r="I452"/>
      <c r="J452" s="64"/>
      <c r="K452"/>
      <c r="L452"/>
      <c r="M452"/>
      <c r="N452" s="64"/>
      <c r="O452"/>
      <c r="P452"/>
      <c r="Q452"/>
      <c r="R452" s="64"/>
      <c r="S452"/>
      <c r="T452"/>
      <c r="U452"/>
      <c r="V452" s="64"/>
      <c r="W452"/>
      <c r="X452"/>
      <c r="Y452"/>
      <c r="Z452"/>
      <c r="AA452"/>
      <c r="AB452"/>
    </row>
    <row r="453" spans="1:28" x14ac:dyDescent="0.2">
      <c r="A453"/>
      <c r="B453"/>
      <c r="C453" s="52"/>
      <c r="D453" s="52"/>
      <c r="E453" s="52"/>
      <c r="F453"/>
      <c r="G453"/>
      <c r="H453"/>
      <c r="I453"/>
      <c r="J453" s="64"/>
      <c r="K453"/>
      <c r="L453"/>
      <c r="M453"/>
      <c r="N453" s="64"/>
      <c r="O453"/>
      <c r="P453"/>
      <c r="Q453"/>
      <c r="R453" s="64"/>
      <c r="S453"/>
      <c r="T453"/>
      <c r="U453"/>
      <c r="V453" s="64"/>
      <c r="W453"/>
      <c r="X453"/>
      <c r="Y453"/>
      <c r="Z453"/>
      <c r="AA453"/>
      <c r="AB453"/>
    </row>
    <row r="454" spans="1:28" x14ac:dyDescent="0.2">
      <c r="A454"/>
      <c r="B454"/>
      <c r="C454" s="52"/>
      <c r="D454" s="52"/>
      <c r="E454" s="52"/>
      <c r="F454"/>
      <c r="G454"/>
      <c r="H454"/>
      <c r="I454"/>
      <c r="J454" s="64"/>
      <c r="K454"/>
      <c r="L454"/>
      <c r="M454"/>
      <c r="N454" s="64"/>
      <c r="O454"/>
      <c r="P454"/>
      <c r="Q454"/>
      <c r="R454" s="64"/>
      <c r="S454"/>
      <c r="T454"/>
      <c r="U454"/>
      <c r="V454" s="64"/>
      <c r="W454"/>
      <c r="X454"/>
      <c r="Y454"/>
      <c r="Z454"/>
      <c r="AA454"/>
      <c r="AB454"/>
    </row>
    <row r="455" spans="1:28" x14ac:dyDescent="0.2">
      <c r="A455"/>
      <c r="B455"/>
      <c r="C455" s="52"/>
      <c r="D455" s="52"/>
      <c r="E455" s="52"/>
      <c r="F455"/>
      <c r="G455"/>
      <c r="H455"/>
      <c r="I455"/>
      <c r="J455" s="64"/>
      <c r="K455"/>
      <c r="L455"/>
      <c r="M455"/>
      <c r="N455" s="64"/>
      <c r="O455"/>
      <c r="P455"/>
      <c r="Q455"/>
      <c r="R455" s="64"/>
      <c r="S455"/>
      <c r="T455"/>
      <c r="U455"/>
      <c r="V455" s="64"/>
      <c r="W455"/>
      <c r="X455"/>
      <c r="Y455"/>
      <c r="Z455"/>
      <c r="AA455"/>
      <c r="AB455"/>
    </row>
    <row r="456" spans="1:28" x14ac:dyDescent="0.2">
      <c r="A456"/>
      <c r="B456"/>
      <c r="C456" s="52"/>
      <c r="D456" s="52"/>
      <c r="E456" s="52"/>
      <c r="F456"/>
      <c r="G456"/>
      <c r="H456"/>
      <c r="I456"/>
      <c r="J456" s="64"/>
      <c r="K456"/>
      <c r="L456"/>
      <c r="M456"/>
      <c r="N456" s="64"/>
      <c r="O456"/>
      <c r="P456"/>
      <c r="Q456"/>
      <c r="R456" s="64"/>
      <c r="S456"/>
      <c r="T456"/>
      <c r="U456"/>
      <c r="V456" s="64"/>
      <c r="W456"/>
      <c r="X456"/>
      <c r="Y456"/>
      <c r="Z456"/>
      <c r="AA456"/>
      <c r="AB456"/>
    </row>
    <row r="457" spans="1:28" x14ac:dyDescent="0.2">
      <c r="A457"/>
      <c r="B457"/>
      <c r="C457" s="52"/>
      <c r="D457" s="52"/>
      <c r="E457" s="52"/>
      <c r="F457"/>
      <c r="G457"/>
      <c r="H457"/>
      <c r="I457"/>
      <c r="J457" s="64"/>
      <c r="K457"/>
      <c r="L457"/>
      <c r="M457"/>
      <c r="N457" s="64"/>
      <c r="O457"/>
      <c r="P457"/>
      <c r="Q457"/>
      <c r="R457" s="64"/>
      <c r="S457"/>
      <c r="T457"/>
      <c r="U457"/>
      <c r="V457" s="64"/>
      <c r="W457"/>
      <c r="X457"/>
      <c r="Y457"/>
      <c r="Z457"/>
      <c r="AA457"/>
      <c r="AB457"/>
    </row>
    <row r="458" spans="1:28" x14ac:dyDescent="0.2">
      <c r="A458"/>
      <c r="B458"/>
      <c r="C458" s="52"/>
      <c r="D458" s="52"/>
      <c r="E458" s="52"/>
      <c r="F458"/>
      <c r="G458"/>
      <c r="H458"/>
      <c r="I458"/>
      <c r="J458" s="64"/>
      <c r="K458"/>
      <c r="L458"/>
      <c r="M458"/>
      <c r="N458" s="64"/>
      <c r="O458"/>
      <c r="P458"/>
      <c r="Q458"/>
      <c r="R458" s="64"/>
      <c r="S458"/>
      <c r="T458"/>
      <c r="U458"/>
      <c r="V458" s="64"/>
      <c r="W458"/>
      <c r="X458"/>
      <c r="Y458"/>
      <c r="Z458"/>
      <c r="AA458"/>
      <c r="AB458"/>
    </row>
    <row r="459" spans="1:28" x14ac:dyDescent="0.2">
      <c r="A459"/>
      <c r="B459"/>
      <c r="C459" s="52"/>
      <c r="D459" s="52"/>
      <c r="E459" s="52"/>
      <c r="F459"/>
      <c r="G459"/>
      <c r="H459"/>
      <c r="I459"/>
      <c r="J459" s="64"/>
      <c r="K459"/>
      <c r="L459"/>
      <c r="M459"/>
      <c r="N459" s="64"/>
      <c r="O459"/>
      <c r="P459"/>
      <c r="Q459"/>
      <c r="R459" s="64"/>
      <c r="S459"/>
      <c r="T459"/>
      <c r="U459"/>
      <c r="V459" s="64"/>
      <c r="W459"/>
      <c r="X459"/>
      <c r="Y459"/>
      <c r="Z459"/>
      <c r="AA459"/>
      <c r="AB459"/>
    </row>
    <row r="460" spans="1:28" x14ac:dyDescent="0.2">
      <c r="A460"/>
      <c r="B460"/>
      <c r="C460" s="52"/>
      <c r="D460" s="52"/>
      <c r="E460" s="52"/>
      <c r="F460"/>
      <c r="G460"/>
      <c r="H460"/>
      <c r="I460"/>
      <c r="J460" s="64"/>
      <c r="K460"/>
      <c r="L460"/>
      <c r="M460"/>
      <c r="N460" s="64"/>
      <c r="O460"/>
      <c r="P460"/>
      <c r="Q460"/>
      <c r="R460" s="64"/>
      <c r="S460"/>
      <c r="T460"/>
      <c r="U460"/>
      <c r="V460" s="64"/>
      <c r="W460"/>
      <c r="X460"/>
      <c r="Y460"/>
      <c r="Z460"/>
      <c r="AA460"/>
      <c r="AB460"/>
    </row>
    <row r="461" spans="1:28" x14ac:dyDescent="0.2">
      <c r="A461"/>
      <c r="B461"/>
      <c r="C461" s="52"/>
      <c r="D461" s="52"/>
      <c r="E461" s="52"/>
      <c r="F461"/>
      <c r="G461"/>
      <c r="H461"/>
      <c r="I461"/>
      <c r="J461" s="64"/>
      <c r="K461"/>
      <c r="L461"/>
      <c r="M461"/>
      <c r="N461" s="64"/>
      <c r="O461"/>
      <c r="P461"/>
      <c r="Q461"/>
      <c r="R461" s="64"/>
      <c r="S461"/>
      <c r="T461"/>
      <c r="U461"/>
      <c r="V461" s="64"/>
      <c r="W461"/>
      <c r="X461"/>
      <c r="Y461"/>
      <c r="Z461"/>
      <c r="AA461"/>
      <c r="AB461"/>
    </row>
    <row r="462" spans="1:28" x14ac:dyDescent="0.2">
      <c r="A462"/>
      <c r="B462"/>
      <c r="C462" s="52"/>
      <c r="D462" s="52"/>
      <c r="E462" s="52"/>
      <c r="F462"/>
      <c r="G462"/>
      <c r="H462"/>
      <c r="I462"/>
      <c r="J462" s="64"/>
      <c r="K462"/>
      <c r="L462"/>
      <c r="M462"/>
      <c r="N462" s="64"/>
      <c r="O462"/>
      <c r="P462"/>
      <c r="Q462"/>
      <c r="R462" s="64"/>
      <c r="S462"/>
      <c r="T462"/>
      <c r="U462"/>
      <c r="V462" s="64"/>
      <c r="W462"/>
      <c r="X462"/>
      <c r="Y462"/>
      <c r="Z462"/>
      <c r="AA462"/>
      <c r="AB462"/>
    </row>
    <row r="463" spans="1:28" x14ac:dyDescent="0.2">
      <c r="A463"/>
      <c r="B463"/>
      <c r="C463" s="52"/>
      <c r="D463" s="52"/>
      <c r="E463" s="52"/>
      <c r="F463"/>
      <c r="G463"/>
      <c r="H463"/>
      <c r="I463"/>
      <c r="J463" s="64"/>
      <c r="K463"/>
      <c r="L463"/>
      <c r="M463"/>
      <c r="N463" s="64"/>
      <c r="O463"/>
      <c r="P463"/>
      <c r="Q463"/>
      <c r="R463" s="64"/>
      <c r="S463"/>
      <c r="T463"/>
      <c r="U463"/>
      <c r="V463" s="64"/>
      <c r="W463"/>
      <c r="X463"/>
      <c r="Y463"/>
      <c r="Z463"/>
      <c r="AA463"/>
      <c r="AB463"/>
    </row>
    <row r="464" spans="1:28" x14ac:dyDescent="0.2">
      <c r="A464"/>
      <c r="B464"/>
      <c r="C464" s="52"/>
      <c r="D464" s="52"/>
      <c r="E464" s="52"/>
      <c r="F464"/>
      <c r="G464"/>
      <c r="H464"/>
      <c r="I464"/>
      <c r="J464" s="64"/>
      <c r="K464"/>
      <c r="L464"/>
      <c r="M464"/>
      <c r="N464" s="64"/>
      <c r="O464"/>
      <c r="P464"/>
      <c r="Q464"/>
      <c r="R464" s="64"/>
      <c r="S464"/>
      <c r="T464"/>
      <c r="U464"/>
      <c r="V464" s="64"/>
      <c r="W464"/>
      <c r="X464"/>
      <c r="Y464"/>
      <c r="Z464"/>
      <c r="AA464"/>
      <c r="AB464"/>
    </row>
    <row r="465" spans="1:28" x14ac:dyDescent="0.2">
      <c r="A465"/>
      <c r="B465"/>
      <c r="C465" s="52"/>
      <c r="D465" s="52"/>
      <c r="E465" s="52"/>
      <c r="F465"/>
      <c r="G465"/>
      <c r="H465"/>
      <c r="I465"/>
      <c r="J465" s="64"/>
      <c r="K465"/>
      <c r="L465"/>
      <c r="M465"/>
      <c r="N465" s="64"/>
      <c r="O465"/>
      <c r="P465"/>
      <c r="Q465"/>
      <c r="R465" s="64"/>
      <c r="S465"/>
      <c r="T465"/>
      <c r="U465"/>
      <c r="V465" s="64"/>
      <c r="W465"/>
      <c r="X465"/>
      <c r="Y465"/>
      <c r="Z465"/>
      <c r="AA465"/>
      <c r="AB465"/>
    </row>
    <row r="466" spans="1:28" x14ac:dyDescent="0.2">
      <c r="A466"/>
      <c r="B466"/>
      <c r="C466" s="52"/>
      <c r="D466" s="52"/>
      <c r="E466" s="52"/>
      <c r="F466"/>
      <c r="G466"/>
      <c r="H466"/>
      <c r="I466"/>
      <c r="J466" s="64"/>
      <c r="K466"/>
      <c r="L466"/>
      <c r="M466"/>
      <c r="N466" s="64"/>
      <c r="O466"/>
      <c r="P466"/>
      <c r="Q466"/>
      <c r="R466" s="64"/>
      <c r="S466"/>
      <c r="T466"/>
      <c r="U466"/>
      <c r="V466" s="64"/>
      <c r="W466"/>
      <c r="X466"/>
      <c r="Y466"/>
      <c r="Z466"/>
      <c r="AA466"/>
      <c r="AB466"/>
    </row>
    <row r="467" spans="1:28" x14ac:dyDescent="0.2">
      <c r="A467"/>
      <c r="B467"/>
      <c r="C467" s="52"/>
      <c r="D467" s="52"/>
      <c r="E467" s="52"/>
      <c r="F467"/>
      <c r="G467"/>
      <c r="H467"/>
      <c r="I467"/>
      <c r="J467" s="64"/>
      <c r="K467"/>
      <c r="L467"/>
      <c r="M467"/>
      <c r="N467" s="64"/>
      <c r="O467"/>
      <c r="P467"/>
      <c r="Q467"/>
      <c r="R467" s="64"/>
      <c r="S467"/>
      <c r="T467"/>
      <c r="U467"/>
      <c r="V467" s="64"/>
      <c r="W467"/>
      <c r="X467"/>
      <c r="Y467"/>
      <c r="Z467"/>
      <c r="AA467"/>
      <c r="AB467"/>
    </row>
    <row r="468" spans="1:28" x14ac:dyDescent="0.2">
      <c r="A468"/>
      <c r="B468"/>
      <c r="C468" s="52"/>
      <c r="D468" s="52"/>
      <c r="E468" s="52"/>
      <c r="F468"/>
      <c r="G468"/>
      <c r="H468"/>
      <c r="I468"/>
      <c r="J468" s="64"/>
      <c r="K468"/>
      <c r="L468"/>
      <c r="M468"/>
      <c r="N468" s="64"/>
      <c r="O468"/>
      <c r="P468"/>
      <c r="Q468"/>
      <c r="R468" s="64"/>
      <c r="S468"/>
      <c r="T468"/>
      <c r="U468"/>
      <c r="V468" s="64"/>
      <c r="W468"/>
      <c r="X468"/>
      <c r="Y468"/>
      <c r="Z468"/>
      <c r="AA468"/>
      <c r="AB468"/>
    </row>
    <row r="469" spans="1:28" x14ac:dyDescent="0.2">
      <c r="A469"/>
      <c r="B469"/>
      <c r="C469" s="52"/>
      <c r="D469" s="52"/>
      <c r="E469" s="52"/>
      <c r="F469"/>
      <c r="G469"/>
      <c r="H469"/>
      <c r="I469"/>
      <c r="J469" s="64"/>
      <c r="K469"/>
      <c r="L469"/>
      <c r="M469"/>
      <c r="N469" s="64"/>
      <c r="O469"/>
      <c r="P469"/>
      <c r="Q469"/>
      <c r="R469" s="64"/>
      <c r="S469"/>
      <c r="T469"/>
      <c r="U469"/>
      <c r="V469" s="64"/>
      <c r="W469"/>
      <c r="X469"/>
      <c r="Y469"/>
      <c r="Z469"/>
      <c r="AA469"/>
      <c r="AB469"/>
    </row>
    <row r="470" spans="1:28" x14ac:dyDescent="0.2">
      <c r="A470"/>
      <c r="B470"/>
      <c r="C470" s="52"/>
      <c r="D470" s="52"/>
      <c r="E470" s="52"/>
      <c r="F470"/>
      <c r="G470"/>
      <c r="H470"/>
      <c r="I470"/>
      <c r="J470" s="64"/>
      <c r="K470"/>
      <c r="L470"/>
      <c r="M470"/>
      <c r="N470" s="64"/>
      <c r="O470"/>
      <c r="P470"/>
      <c r="Q470"/>
      <c r="R470" s="64"/>
      <c r="S470"/>
      <c r="T470"/>
      <c r="U470"/>
      <c r="V470" s="64"/>
      <c r="W470"/>
      <c r="X470"/>
      <c r="Y470"/>
      <c r="Z470"/>
      <c r="AA470"/>
      <c r="AB470"/>
    </row>
    <row r="471" spans="1:28" x14ac:dyDescent="0.2">
      <c r="A471"/>
      <c r="B471"/>
      <c r="C471" s="52"/>
      <c r="D471" s="52"/>
      <c r="E471" s="52"/>
      <c r="F471"/>
      <c r="G471"/>
      <c r="H471"/>
      <c r="I471"/>
      <c r="J471" s="64"/>
      <c r="K471"/>
      <c r="L471"/>
      <c r="M471"/>
      <c r="N471" s="64"/>
      <c r="O471"/>
      <c r="P471"/>
      <c r="Q471"/>
      <c r="R471" s="64"/>
      <c r="S471"/>
      <c r="T471"/>
      <c r="U471"/>
      <c r="V471" s="64"/>
      <c r="W471"/>
      <c r="X471"/>
      <c r="Y471"/>
      <c r="Z471"/>
      <c r="AA471"/>
      <c r="AB471"/>
    </row>
    <row r="472" spans="1:28" x14ac:dyDescent="0.2">
      <c r="A472"/>
      <c r="B472"/>
      <c r="C472" s="52"/>
      <c r="D472" s="52"/>
      <c r="E472" s="52"/>
      <c r="F472"/>
      <c r="G472"/>
      <c r="H472"/>
      <c r="I472"/>
      <c r="J472" s="64"/>
      <c r="K472"/>
      <c r="L472"/>
      <c r="M472"/>
      <c r="N472" s="64"/>
      <c r="O472"/>
      <c r="P472"/>
      <c r="Q472"/>
      <c r="R472" s="64"/>
      <c r="S472"/>
      <c r="T472"/>
      <c r="U472"/>
      <c r="V472" s="64"/>
      <c r="W472"/>
      <c r="X472"/>
      <c r="Y472"/>
      <c r="Z472"/>
      <c r="AA472"/>
      <c r="AB472"/>
    </row>
    <row r="473" spans="1:28" x14ac:dyDescent="0.2">
      <c r="A473"/>
      <c r="B473"/>
      <c r="C473" s="52"/>
      <c r="D473" s="52"/>
      <c r="E473" s="52"/>
      <c r="F473"/>
      <c r="G473"/>
      <c r="H473"/>
      <c r="I473"/>
      <c r="J473" s="64"/>
      <c r="K473"/>
      <c r="L473"/>
      <c r="M473"/>
      <c r="N473" s="64"/>
      <c r="O473"/>
      <c r="P473"/>
      <c r="Q473"/>
      <c r="R473" s="64"/>
      <c r="S473"/>
      <c r="T473"/>
      <c r="U473"/>
      <c r="V473" s="64"/>
      <c r="W473"/>
      <c r="X473"/>
      <c r="Y473"/>
      <c r="Z473"/>
      <c r="AA473"/>
      <c r="AB473"/>
    </row>
    <row r="474" spans="1:28" x14ac:dyDescent="0.2">
      <c r="A474"/>
      <c r="B474"/>
      <c r="C474" s="52"/>
      <c r="D474" s="52"/>
      <c r="E474" s="52"/>
      <c r="F474"/>
      <c r="G474"/>
      <c r="H474"/>
      <c r="I474"/>
      <c r="J474" s="64"/>
      <c r="K474"/>
      <c r="L474"/>
      <c r="M474"/>
      <c r="N474" s="64"/>
      <c r="O474"/>
      <c r="P474"/>
      <c r="Q474"/>
      <c r="R474" s="64"/>
      <c r="S474"/>
      <c r="T474"/>
      <c r="U474"/>
      <c r="V474" s="64"/>
      <c r="W474"/>
      <c r="X474"/>
      <c r="Y474"/>
      <c r="Z474"/>
      <c r="AA474"/>
      <c r="AB474"/>
    </row>
    <row r="475" spans="1:28" x14ac:dyDescent="0.2">
      <c r="A475"/>
      <c r="B475"/>
      <c r="C475" s="52"/>
      <c r="D475" s="52"/>
      <c r="E475" s="52"/>
      <c r="F475"/>
      <c r="G475"/>
      <c r="H475"/>
      <c r="I475"/>
      <c r="J475" s="64"/>
      <c r="K475"/>
      <c r="L475"/>
      <c r="M475"/>
      <c r="N475" s="64"/>
      <c r="O475"/>
      <c r="P475"/>
      <c r="Q475"/>
      <c r="R475" s="64"/>
      <c r="S475"/>
      <c r="T475"/>
      <c r="U475"/>
      <c r="V475" s="64"/>
      <c r="W475"/>
      <c r="X475"/>
      <c r="Y475"/>
      <c r="Z475"/>
      <c r="AA475"/>
      <c r="AB475"/>
    </row>
    <row r="476" spans="1:28" x14ac:dyDescent="0.2">
      <c r="A476"/>
      <c r="B476"/>
      <c r="C476" s="52"/>
      <c r="D476" s="52"/>
      <c r="E476" s="52"/>
      <c r="F476"/>
      <c r="G476"/>
      <c r="H476"/>
      <c r="I476"/>
      <c r="J476" s="64"/>
      <c r="K476"/>
      <c r="L476"/>
      <c r="M476"/>
      <c r="N476" s="64"/>
      <c r="O476"/>
      <c r="P476"/>
      <c r="Q476"/>
      <c r="R476" s="64"/>
      <c r="S476"/>
      <c r="T476"/>
      <c r="U476"/>
      <c r="V476" s="64"/>
      <c r="W476"/>
      <c r="X476"/>
      <c r="Y476"/>
      <c r="Z476"/>
      <c r="AA476"/>
      <c r="AB476"/>
    </row>
    <row r="477" spans="1:28" x14ac:dyDescent="0.2">
      <c r="A477"/>
      <c r="B477"/>
      <c r="C477" s="52"/>
      <c r="D477" s="52"/>
      <c r="E477" s="52"/>
      <c r="F477"/>
      <c r="G477"/>
      <c r="H477"/>
      <c r="I477"/>
      <c r="J477" s="64"/>
      <c r="K477"/>
      <c r="L477"/>
      <c r="M477"/>
      <c r="N477" s="64"/>
      <c r="O477"/>
      <c r="P477"/>
      <c r="Q477"/>
      <c r="R477" s="64"/>
      <c r="S477"/>
      <c r="T477"/>
      <c r="U477"/>
      <c r="V477" s="64"/>
      <c r="W477"/>
      <c r="X477"/>
      <c r="Y477"/>
      <c r="Z477"/>
      <c r="AA477"/>
      <c r="AB477"/>
    </row>
    <row r="478" spans="1:28" x14ac:dyDescent="0.2">
      <c r="A478"/>
      <c r="B478"/>
      <c r="C478" s="52"/>
      <c r="D478" s="52"/>
      <c r="E478" s="52"/>
      <c r="F478"/>
      <c r="G478"/>
      <c r="H478"/>
      <c r="I478"/>
      <c r="J478" s="64"/>
      <c r="K478"/>
      <c r="L478"/>
      <c r="M478"/>
      <c r="N478" s="64"/>
      <c r="O478"/>
      <c r="P478"/>
      <c r="Q478"/>
      <c r="R478" s="64"/>
      <c r="S478"/>
      <c r="T478"/>
      <c r="U478"/>
      <c r="V478" s="64"/>
      <c r="W478"/>
      <c r="X478"/>
      <c r="Y478"/>
      <c r="Z478"/>
      <c r="AA478"/>
      <c r="AB478"/>
    </row>
    <row r="479" spans="1:28" x14ac:dyDescent="0.2">
      <c r="A479"/>
      <c r="B479"/>
      <c r="C479" s="52"/>
      <c r="D479" s="52"/>
      <c r="E479" s="52"/>
      <c r="F479"/>
      <c r="G479"/>
      <c r="H479"/>
      <c r="I479"/>
      <c r="J479" s="64"/>
      <c r="K479"/>
      <c r="L479"/>
      <c r="M479"/>
      <c r="N479" s="64"/>
      <c r="O479"/>
      <c r="P479"/>
      <c r="Q479"/>
      <c r="R479" s="64"/>
      <c r="S479"/>
      <c r="T479"/>
      <c r="U479"/>
      <c r="V479" s="64"/>
      <c r="W479"/>
      <c r="X479"/>
      <c r="Y479"/>
      <c r="Z479"/>
      <c r="AA479"/>
      <c r="AB479"/>
    </row>
    <row r="480" spans="1:28" x14ac:dyDescent="0.2">
      <c r="A480"/>
      <c r="B480"/>
      <c r="C480" s="52"/>
      <c r="D480" s="52"/>
      <c r="E480" s="52"/>
      <c r="F480"/>
      <c r="G480"/>
      <c r="H480"/>
      <c r="I480"/>
      <c r="J480" s="64"/>
      <c r="K480"/>
      <c r="L480"/>
      <c r="M480"/>
      <c r="N480" s="64"/>
      <c r="O480"/>
      <c r="P480"/>
      <c r="Q480"/>
      <c r="R480" s="64"/>
      <c r="S480"/>
      <c r="T480"/>
      <c r="U480"/>
      <c r="V480" s="64"/>
      <c r="W480"/>
      <c r="X480"/>
      <c r="Y480"/>
      <c r="Z480"/>
      <c r="AA480"/>
      <c r="AB480"/>
    </row>
    <row r="481" spans="1:28" x14ac:dyDescent="0.2">
      <c r="A481"/>
      <c r="B481"/>
      <c r="C481" s="52"/>
      <c r="D481" s="52"/>
      <c r="E481" s="52"/>
      <c r="F481"/>
      <c r="G481"/>
      <c r="H481"/>
      <c r="I481"/>
      <c r="J481" s="64"/>
      <c r="K481"/>
      <c r="L481"/>
      <c r="M481"/>
      <c r="N481" s="64"/>
      <c r="O481"/>
      <c r="P481"/>
      <c r="Q481"/>
      <c r="R481" s="64"/>
      <c r="S481"/>
      <c r="T481"/>
      <c r="U481"/>
      <c r="V481" s="64"/>
      <c r="W481"/>
      <c r="X481"/>
      <c r="Y481"/>
      <c r="Z481"/>
      <c r="AA481"/>
      <c r="AB481"/>
    </row>
    <row r="482" spans="1:28" x14ac:dyDescent="0.2">
      <c r="A482"/>
      <c r="B482"/>
      <c r="C482" s="52"/>
      <c r="D482" s="52"/>
      <c r="E482" s="52"/>
      <c r="F482"/>
      <c r="G482"/>
      <c r="H482"/>
      <c r="I482"/>
      <c r="J482" s="64"/>
      <c r="K482"/>
      <c r="L482"/>
      <c r="M482"/>
      <c r="N482" s="64"/>
      <c r="O482"/>
      <c r="P482"/>
      <c r="Q482"/>
      <c r="R482" s="64"/>
      <c r="S482"/>
      <c r="T482"/>
      <c r="U482"/>
      <c r="V482" s="64"/>
      <c r="W482"/>
      <c r="X482"/>
      <c r="Y482"/>
      <c r="Z482"/>
      <c r="AA482"/>
      <c r="AB482"/>
    </row>
    <row r="483" spans="1:28" x14ac:dyDescent="0.2">
      <c r="A483"/>
      <c r="B483"/>
      <c r="C483" s="52"/>
      <c r="D483" s="52"/>
      <c r="E483" s="52"/>
      <c r="F483"/>
      <c r="G483"/>
      <c r="H483"/>
      <c r="I483"/>
      <c r="J483" s="64"/>
      <c r="K483"/>
      <c r="L483"/>
      <c r="M483"/>
      <c r="N483" s="64"/>
      <c r="O483"/>
      <c r="P483"/>
      <c r="Q483"/>
      <c r="R483" s="64"/>
      <c r="S483"/>
      <c r="T483"/>
      <c r="U483"/>
      <c r="V483" s="64"/>
      <c r="W483"/>
      <c r="X483"/>
      <c r="Y483"/>
      <c r="Z483"/>
      <c r="AA483"/>
      <c r="AB483"/>
    </row>
    <row r="484" spans="1:28" x14ac:dyDescent="0.2">
      <c r="A484"/>
      <c r="B484"/>
      <c r="C484" s="52"/>
      <c r="D484" s="52"/>
      <c r="E484" s="52"/>
      <c r="F484"/>
      <c r="G484"/>
      <c r="H484"/>
      <c r="I484"/>
      <c r="J484" s="64"/>
      <c r="K484"/>
      <c r="L484"/>
      <c r="M484"/>
      <c r="N484" s="64"/>
      <c r="O484"/>
      <c r="P484"/>
      <c r="Q484"/>
      <c r="R484" s="64"/>
      <c r="S484"/>
      <c r="T484"/>
      <c r="U484"/>
      <c r="V484" s="64"/>
      <c r="W484"/>
      <c r="X484"/>
      <c r="Y484"/>
      <c r="Z484"/>
      <c r="AA484"/>
      <c r="AB484"/>
    </row>
    <row r="485" spans="1:28" x14ac:dyDescent="0.2">
      <c r="A485"/>
      <c r="B485"/>
      <c r="C485" s="52"/>
      <c r="D485" s="52"/>
      <c r="E485" s="52"/>
      <c r="F485"/>
      <c r="G485"/>
      <c r="H485"/>
      <c r="I485"/>
      <c r="J485" s="64"/>
      <c r="K485"/>
      <c r="L485"/>
      <c r="M485"/>
      <c r="N485" s="64"/>
      <c r="O485"/>
      <c r="P485"/>
      <c r="Q485"/>
      <c r="R485" s="64"/>
      <c r="S485"/>
      <c r="T485"/>
      <c r="U485"/>
      <c r="V485" s="64"/>
      <c r="W485"/>
      <c r="X485"/>
      <c r="Y485"/>
      <c r="Z485"/>
      <c r="AA485"/>
      <c r="AB485"/>
    </row>
    <row r="486" spans="1:28" x14ac:dyDescent="0.2">
      <c r="A486"/>
      <c r="B486"/>
      <c r="C486" s="52"/>
      <c r="D486" s="52"/>
      <c r="E486" s="52"/>
      <c r="F486"/>
      <c r="G486"/>
      <c r="H486"/>
      <c r="I486"/>
      <c r="J486" s="64"/>
      <c r="K486"/>
      <c r="L486"/>
      <c r="M486"/>
      <c r="N486" s="64"/>
      <c r="O486"/>
      <c r="P486"/>
      <c r="Q486"/>
      <c r="R486" s="64"/>
      <c r="S486"/>
      <c r="T486"/>
      <c r="U486"/>
      <c r="V486" s="64"/>
      <c r="W486"/>
      <c r="X486"/>
      <c r="Y486"/>
      <c r="Z486"/>
      <c r="AA486"/>
      <c r="AB486"/>
    </row>
    <row r="487" spans="1:28" x14ac:dyDescent="0.2">
      <c r="A487"/>
      <c r="B487"/>
      <c r="C487" s="52"/>
      <c r="D487" s="52"/>
      <c r="E487" s="52"/>
      <c r="F487"/>
      <c r="G487"/>
      <c r="H487"/>
      <c r="I487"/>
      <c r="J487" s="64"/>
      <c r="K487"/>
      <c r="L487"/>
      <c r="M487"/>
      <c r="N487" s="64"/>
      <c r="O487"/>
      <c r="P487"/>
      <c r="Q487"/>
      <c r="R487" s="64"/>
      <c r="S487"/>
      <c r="T487"/>
      <c r="U487"/>
      <c r="V487" s="64"/>
      <c r="W487"/>
      <c r="X487"/>
      <c r="Y487"/>
      <c r="Z487"/>
      <c r="AA487"/>
      <c r="AB487"/>
    </row>
    <row r="488" spans="1:28" x14ac:dyDescent="0.2">
      <c r="A488"/>
      <c r="B488"/>
      <c r="C488" s="52"/>
      <c r="D488" s="52"/>
      <c r="E488" s="52"/>
      <c r="F488"/>
      <c r="G488"/>
      <c r="H488"/>
      <c r="I488"/>
      <c r="J488" s="64"/>
      <c r="K488"/>
      <c r="L488"/>
      <c r="M488"/>
      <c r="N488" s="64"/>
      <c r="O488"/>
      <c r="P488"/>
      <c r="Q488"/>
      <c r="R488" s="64"/>
      <c r="S488"/>
      <c r="T488"/>
      <c r="U488"/>
      <c r="V488" s="64"/>
      <c r="W488"/>
      <c r="X488"/>
      <c r="Y488"/>
      <c r="Z488"/>
      <c r="AA488"/>
      <c r="AB488"/>
    </row>
    <row r="489" spans="1:28" x14ac:dyDescent="0.2">
      <c r="A489"/>
      <c r="B489"/>
      <c r="C489" s="52"/>
      <c r="D489" s="52"/>
      <c r="E489" s="52"/>
      <c r="F489"/>
      <c r="G489"/>
      <c r="H489"/>
      <c r="I489"/>
      <c r="J489" s="64"/>
      <c r="K489"/>
      <c r="L489"/>
      <c r="M489"/>
      <c r="N489" s="64"/>
      <c r="O489"/>
      <c r="P489"/>
      <c r="Q489"/>
      <c r="R489" s="64"/>
      <c r="S489"/>
      <c r="T489"/>
      <c r="U489"/>
      <c r="V489" s="64"/>
      <c r="W489"/>
      <c r="X489"/>
      <c r="Y489"/>
      <c r="Z489"/>
      <c r="AA489"/>
      <c r="AB489"/>
    </row>
    <row r="490" spans="1:28" x14ac:dyDescent="0.2">
      <c r="A490"/>
      <c r="B490"/>
      <c r="C490" s="52"/>
      <c r="D490" s="52"/>
      <c r="E490" s="52"/>
      <c r="F490"/>
      <c r="G490"/>
      <c r="H490"/>
      <c r="I490"/>
      <c r="J490" s="64"/>
      <c r="K490"/>
      <c r="L490"/>
      <c r="M490"/>
      <c r="N490" s="64"/>
      <c r="O490"/>
      <c r="P490"/>
      <c r="Q490"/>
      <c r="R490" s="64"/>
      <c r="S490"/>
      <c r="T490"/>
      <c r="U490"/>
      <c r="V490" s="64"/>
      <c r="W490"/>
      <c r="X490"/>
      <c r="Y490"/>
      <c r="Z490"/>
      <c r="AA490"/>
      <c r="AB490"/>
    </row>
    <row r="491" spans="1:28" x14ac:dyDescent="0.2">
      <c r="A491"/>
      <c r="B491"/>
      <c r="C491" s="52"/>
      <c r="D491" s="52"/>
      <c r="E491" s="52"/>
      <c r="F491"/>
      <c r="G491"/>
      <c r="H491"/>
      <c r="I491"/>
      <c r="J491" s="64"/>
      <c r="K491"/>
      <c r="L491"/>
      <c r="M491"/>
      <c r="N491" s="64"/>
      <c r="O491"/>
      <c r="P491"/>
      <c r="Q491"/>
      <c r="R491" s="64"/>
      <c r="S491"/>
      <c r="T491"/>
      <c r="U491"/>
      <c r="V491" s="64"/>
      <c r="W491"/>
      <c r="X491"/>
      <c r="Y491"/>
      <c r="Z491"/>
      <c r="AA491"/>
      <c r="AB491"/>
    </row>
    <row r="492" spans="1:28" x14ac:dyDescent="0.2">
      <c r="A492"/>
      <c r="B492"/>
      <c r="C492" s="52"/>
      <c r="D492" s="52"/>
      <c r="E492" s="52"/>
      <c r="F492"/>
      <c r="G492"/>
      <c r="H492"/>
      <c r="I492"/>
      <c r="J492" s="64"/>
      <c r="K492"/>
      <c r="L492"/>
      <c r="M492"/>
      <c r="N492" s="64"/>
      <c r="O492"/>
      <c r="P492"/>
      <c r="Q492"/>
      <c r="R492" s="64"/>
      <c r="S492"/>
      <c r="T492"/>
      <c r="U492"/>
      <c r="V492" s="64"/>
      <c r="W492"/>
      <c r="X492"/>
      <c r="Y492"/>
      <c r="Z492"/>
      <c r="AA492"/>
      <c r="AB492"/>
    </row>
    <row r="493" spans="1:28" x14ac:dyDescent="0.2">
      <c r="A493"/>
      <c r="B493"/>
      <c r="C493" s="52"/>
      <c r="D493" s="52"/>
      <c r="E493" s="52"/>
      <c r="F493"/>
      <c r="G493"/>
      <c r="H493"/>
      <c r="I493"/>
      <c r="J493" s="64"/>
      <c r="K493"/>
      <c r="L493"/>
      <c r="M493"/>
      <c r="N493" s="64"/>
      <c r="O493"/>
      <c r="P493"/>
      <c r="Q493"/>
      <c r="R493" s="64"/>
      <c r="S493"/>
      <c r="T493"/>
      <c r="U493"/>
      <c r="V493" s="64"/>
      <c r="W493"/>
      <c r="X493"/>
      <c r="Y493"/>
      <c r="Z493"/>
      <c r="AA493"/>
      <c r="AB493"/>
    </row>
    <row r="494" spans="1:28" x14ac:dyDescent="0.2">
      <c r="A494"/>
      <c r="B494"/>
      <c r="C494" s="52"/>
      <c r="D494" s="52"/>
      <c r="E494" s="52"/>
      <c r="F494"/>
      <c r="G494"/>
      <c r="H494"/>
      <c r="I494"/>
      <c r="J494" s="64"/>
      <c r="K494"/>
      <c r="L494"/>
      <c r="M494"/>
      <c r="N494" s="64"/>
      <c r="O494"/>
      <c r="P494"/>
      <c r="Q494"/>
      <c r="R494" s="64"/>
      <c r="S494"/>
      <c r="T494"/>
      <c r="U494"/>
      <c r="V494" s="64"/>
      <c r="W494"/>
      <c r="X494"/>
      <c r="Y494"/>
      <c r="Z494"/>
      <c r="AA494"/>
      <c r="AB494"/>
    </row>
    <row r="495" spans="1:28" x14ac:dyDescent="0.2">
      <c r="A495"/>
      <c r="B495"/>
      <c r="C495" s="52"/>
      <c r="D495" s="52"/>
      <c r="E495" s="52"/>
      <c r="F495"/>
      <c r="G495"/>
      <c r="H495"/>
      <c r="I495"/>
      <c r="J495" s="64"/>
      <c r="K495"/>
      <c r="L495"/>
      <c r="M495"/>
      <c r="N495" s="64"/>
      <c r="O495"/>
      <c r="P495"/>
      <c r="Q495"/>
      <c r="R495" s="64"/>
      <c r="S495"/>
      <c r="T495"/>
      <c r="U495"/>
      <c r="V495" s="64"/>
      <c r="W495"/>
      <c r="X495"/>
      <c r="Y495"/>
      <c r="Z495"/>
      <c r="AA495"/>
      <c r="AB495"/>
    </row>
    <row r="496" spans="1:28" x14ac:dyDescent="0.2">
      <c r="A496"/>
      <c r="B496"/>
      <c r="C496" s="52"/>
      <c r="D496" s="52"/>
      <c r="E496" s="52"/>
      <c r="F496"/>
      <c r="G496"/>
      <c r="H496"/>
      <c r="I496"/>
      <c r="J496" s="64"/>
      <c r="K496"/>
      <c r="L496"/>
      <c r="M496"/>
      <c r="N496" s="64"/>
      <c r="O496"/>
      <c r="P496"/>
      <c r="Q496"/>
      <c r="R496" s="64"/>
      <c r="S496"/>
      <c r="T496"/>
      <c r="U496"/>
      <c r="V496" s="64"/>
      <c r="W496"/>
      <c r="X496"/>
      <c r="Y496"/>
      <c r="Z496"/>
      <c r="AA496"/>
      <c r="AB496"/>
    </row>
    <row r="497" spans="1:28" x14ac:dyDescent="0.2">
      <c r="A497"/>
      <c r="B497"/>
      <c r="C497" s="52"/>
      <c r="D497" s="52"/>
      <c r="E497" s="52"/>
      <c r="F497"/>
      <c r="G497"/>
      <c r="H497"/>
      <c r="I497"/>
      <c r="J497" s="64"/>
      <c r="K497"/>
      <c r="L497"/>
      <c r="M497"/>
      <c r="N497" s="64"/>
      <c r="O497"/>
      <c r="P497"/>
      <c r="Q497"/>
      <c r="R497" s="64"/>
      <c r="S497"/>
      <c r="T497"/>
      <c r="U497"/>
      <c r="V497" s="64"/>
      <c r="W497"/>
      <c r="X497"/>
      <c r="Y497"/>
      <c r="Z497"/>
      <c r="AA497"/>
      <c r="AB497"/>
    </row>
    <row r="498" spans="1:28" x14ac:dyDescent="0.2">
      <c r="A498"/>
      <c r="B498"/>
      <c r="C498" s="52"/>
      <c r="D498" s="52"/>
      <c r="E498" s="52"/>
      <c r="F498"/>
      <c r="G498"/>
      <c r="H498"/>
      <c r="I498"/>
      <c r="J498" s="64"/>
      <c r="K498"/>
      <c r="L498"/>
      <c r="M498"/>
      <c r="N498" s="64"/>
      <c r="O498"/>
      <c r="P498"/>
      <c r="Q498"/>
      <c r="R498" s="64"/>
      <c r="S498"/>
      <c r="T498"/>
      <c r="U498"/>
      <c r="V498" s="64"/>
      <c r="W498"/>
      <c r="X498"/>
      <c r="Y498"/>
      <c r="Z498"/>
      <c r="AA498"/>
      <c r="AB498"/>
    </row>
    <row r="499" spans="1:28" x14ac:dyDescent="0.2">
      <c r="A499"/>
      <c r="B499"/>
      <c r="C499" s="52"/>
      <c r="D499" s="52"/>
      <c r="E499" s="52"/>
      <c r="F499"/>
      <c r="G499"/>
      <c r="H499"/>
      <c r="I499"/>
      <c r="J499" s="64"/>
      <c r="K499"/>
      <c r="L499"/>
      <c r="M499"/>
      <c r="N499" s="64"/>
      <c r="O499"/>
      <c r="P499"/>
      <c r="Q499"/>
      <c r="R499" s="64"/>
      <c r="S499"/>
      <c r="T499"/>
      <c r="U499"/>
      <c r="V499" s="64"/>
      <c r="W499"/>
      <c r="X499"/>
      <c r="Y499"/>
      <c r="Z499"/>
      <c r="AA499"/>
      <c r="AB499"/>
    </row>
    <row r="500" spans="1:28" x14ac:dyDescent="0.2">
      <c r="A500"/>
      <c r="B500"/>
      <c r="C500" s="52"/>
      <c r="D500" s="52"/>
      <c r="E500" s="52"/>
      <c r="F500"/>
      <c r="G500"/>
      <c r="H500"/>
      <c r="I500"/>
      <c r="J500" s="64"/>
      <c r="K500"/>
      <c r="L500"/>
      <c r="M500"/>
      <c r="N500" s="64"/>
      <c r="O500"/>
      <c r="P500"/>
      <c r="Q500"/>
      <c r="R500" s="64"/>
      <c r="S500"/>
      <c r="T500"/>
      <c r="U500"/>
      <c r="V500" s="64"/>
      <c r="W500"/>
      <c r="X500"/>
      <c r="Y500"/>
      <c r="Z500"/>
      <c r="AA500"/>
      <c r="AB500"/>
    </row>
    <row r="501" spans="1:28" x14ac:dyDescent="0.2">
      <c r="A501"/>
      <c r="B501"/>
      <c r="C501" s="52"/>
      <c r="D501" s="52"/>
      <c r="E501" s="52"/>
      <c r="F501"/>
      <c r="G501"/>
      <c r="H501"/>
      <c r="I501"/>
      <c r="J501" s="64"/>
      <c r="K501"/>
      <c r="L501"/>
      <c r="M501"/>
      <c r="N501" s="64"/>
      <c r="O501"/>
      <c r="P501"/>
      <c r="Q501"/>
      <c r="R501" s="64"/>
      <c r="S501"/>
      <c r="T501"/>
      <c r="U501"/>
      <c r="V501" s="64"/>
      <c r="W501"/>
      <c r="X501"/>
      <c r="Y501"/>
      <c r="Z501"/>
      <c r="AA501"/>
      <c r="AB501"/>
    </row>
    <row r="502" spans="1:28" x14ac:dyDescent="0.2">
      <c r="A502"/>
      <c r="B502"/>
      <c r="C502" s="52"/>
      <c r="D502" s="52"/>
      <c r="E502" s="52"/>
      <c r="F502"/>
      <c r="G502"/>
      <c r="H502"/>
      <c r="I502"/>
      <c r="J502" s="64"/>
      <c r="K502"/>
      <c r="L502"/>
      <c r="M502"/>
      <c r="N502" s="64"/>
      <c r="O502"/>
      <c r="P502"/>
      <c r="Q502"/>
      <c r="R502" s="64"/>
      <c r="S502"/>
      <c r="T502"/>
      <c r="U502"/>
      <c r="V502" s="64"/>
      <c r="W502"/>
      <c r="X502"/>
      <c r="Y502"/>
      <c r="Z502"/>
      <c r="AA502"/>
      <c r="AB502"/>
    </row>
    <row r="503" spans="1:28" x14ac:dyDescent="0.2">
      <c r="A503"/>
      <c r="B503"/>
      <c r="C503" s="52"/>
      <c r="D503" s="52"/>
      <c r="E503" s="52"/>
      <c r="F503"/>
      <c r="G503"/>
      <c r="H503"/>
      <c r="I503"/>
      <c r="J503" s="64"/>
      <c r="K503"/>
      <c r="L503"/>
      <c r="M503"/>
      <c r="N503" s="64"/>
      <c r="O503"/>
      <c r="P503"/>
      <c r="Q503"/>
      <c r="R503" s="64"/>
      <c r="S503"/>
      <c r="T503"/>
      <c r="U503"/>
      <c r="V503" s="64"/>
      <c r="W503"/>
      <c r="X503"/>
      <c r="Y503"/>
      <c r="Z503"/>
      <c r="AA503"/>
      <c r="AB503"/>
    </row>
    <row r="504" spans="1:28" x14ac:dyDescent="0.2">
      <c r="A504"/>
      <c r="B504"/>
      <c r="C504" s="52"/>
      <c r="D504" s="52"/>
      <c r="E504" s="52"/>
      <c r="F504"/>
      <c r="G504"/>
      <c r="H504"/>
      <c r="I504"/>
      <c r="J504" s="64"/>
      <c r="K504"/>
      <c r="L504"/>
      <c r="M504"/>
      <c r="N504" s="64"/>
      <c r="O504"/>
      <c r="P504"/>
      <c r="Q504"/>
      <c r="R504" s="64"/>
      <c r="S504"/>
      <c r="T504"/>
      <c r="U504"/>
      <c r="V504" s="64"/>
      <c r="W504"/>
      <c r="X504"/>
      <c r="Y504"/>
      <c r="Z504"/>
      <c r="AA504"/>
      <c r="AB504"/>
    </row>
    <row r="505" spans="1:28" x14ac:dyDescent="0.2">
      <c r="A505"/>
      <c r="B505"/>
      <c r="C505" s="52"/>
      <c r="D505" s="52"/>
      <c r="E505" s="52"/>
      <c r="F505"/>
      <c r="G505"/>
      <c r="H505"/>
      <c r="I505"/>
      <c r="J505" s="64"/>
      <c r="K505"/>
      <c r="L505"/>
      <c r="M505"/>
      <c r="N505" s="64"/>
      <c r="O505"/>
      <c r="P505"/>
      <c r="Q505"/>
      <c r="R505" s="64"/>
      <c r="S505"/>
      <c r="T505"/>
      <c r="U505"/>
      <c r="V505" s="64"/>
      <c r="W505"/>
      <c r="X505"/>
      <c r="Y505"/>
      <c r="Z505"/>
      <c r="AA505"/>
      <c r="AB505"/>
    </row>
    <row r="506" spans="1:28" x14ac:dyDescent="0.2">
      <c r="A506"/>
      <c r="B506"/>
      <c r="C506" s="52"/>
      <c r="D506" s="52"/>
      <c r="E506" s="52"/>
      <c r="F506"/>
      <c r="G506"/>
      <c r="H506"/>
      <c r="I506"/>
      <c r="J506" s="64"/>
      <c r="K506"/>
      <c r="L506"/>
      <c r="M506"/>
      <c r="N506" s="64"/>
      <c r="O506"/>
      <c r="P506"/>
      <c r="Q506"/>
      <c r="R506" s="64"/>
      <c r="S506"/>
      <c r="T506"/>
      <c r="U506"/>
      <c r="V506" s="64"/>
      <c r="W506"/>
      <c r="X506"/>
      <c r="Y506"/>
      <c r="Z506"/>
      <c r="AA506"/>
      <c r="AB506"/>
    </row>
    <row r="507" spans="1:28" x14ac:dyDescent="0.2">
      <c r="A507"/>
      <c r="B507"/>
      <c r="C507" s="52"/>
      <c r="D507" s="52"/>
      <c r="E507" s="52"/>
      <c r="F507"/>
      <c r="G507"/>
      <c r="H507"/>
      <c r="I507"/>
      <c r="J507" s="64"/>
      <c r="K507"/>
      <c r="L507"/>
      <c r="M507"/>
      <c r="N507" s="64"/>
      <c r="O507"/>
      <c r="P507"/>
      <c r="Q507"/>
      <c r="R507" s="64"/>
      <c r="S507"/>
      <c r="T507"/>
      <c r="U507"/>
      <c r="V507" s="64"/>
      <c r="W507"/>
      <c r="X507"/>
      <c r="Y507"/>
      <c r="Z507"/>
      <c r="AA507"/>
      <c r="AB507"/>
    </row>
    <row r="508" spans="1:28" x14ac:dyDescent="0.2">
      <c r="A508"/>
      <c r="B508"/>
      <c r="C508" s="52"/>
      <c r="D508" s="52"/>
      <c r="E508" s="52"/>
      <c r="F508"/>
      <c r="G508"/>
      <c r="H508"/>
      <c r="I508"/>
      <c r="J508" s="64"/>
      <c r="K508"/>
      <c r="L508"/>
      <c r="M508"/>
      <c r="N508" s="64"/>
      <c r="O508"/>
      <c r="P508"/>
      <c r="Q508"/>
      <c r="R508" s="64"/>
      <c r="S508"/>
      <c r="T508"/>
      <c r="U508"/>
      <c r="V508" s="64"/>
      <c r="W508"/>
      <c r="X508"/>
      <c r="Y508"/>
      <c r="Z508"/>
      <c r="AA508"/>
      <c r="AB508"/>
    </row>
    <row r="509" spans="1:28" x14ac:dyDescent="0.2">
      <c r="A509"/>
      <c r="B509"/>
      <c r="C509" s="52"/>
      <c r="D509" s="52"/>
      <c r="E509" s="52"/>
      <c r="F509"/>
      <c r="G509"/>
      <c r="H509"/>
      <c r="I509"/>
      <c r="J509" s="64"/>
      <c r="K509"/>
      <c r="L509"/>
      <c r="M509"/>
      <c r="N509" s="64"/>
      <c r="O509"/>
      <c r="P509"/>
      <c r="Q509"/>
      <c r="R509" s="64"/>
      <c r="S509"/>
      <c r="T509"/>
      <c r="U509"/>
      <c r="V509" s="64"/>
      <c r="W509"/>
      <c r="X509"/>
      <c r="Y509"/>
      <c r="Z509"/>
      <c r="AA509"/>
      <c r="AB509"/>
    </row>
    <row r="510" spans="1:28" x14ac:dyDescent="0.2">
      <c r="A510"/>
      <c r="B510"/>
      <c r="C510" s="52"/>
      <c r="D510" s="52"/>
      <c r="E510" s="52"/>
      <c r="F510"/>
      <c r="G510"/>
      <c r="H510"/>
      <c r="I510"/>
      <c r="J510" s="64"/>
      <c r="K510"/>
      <c r="L510"/>
      <c r="M510"/>
      <c r="N510" s="64"/>
      <c r="O510"/>
      <c r="P510"/>
      <c r="Q510"/>
      <c r="R510" s="64"/>
      <c r="S510"/>
      <c r="T510"/>
      <c r="U510"/>
      <c r="V510" s="64"/>
      <c r="W510"/>
      <c r="X510"/>
      <c r="Y510"/>
      <c r="Z510"/>
      <c r="AA510"/>
      <c r="AB510"/>
    </row>
    <row r="511" spans="1:28" x14ac:dyDescent="0.2">
      <c r="A511"/>
      <c r="B511"/>
      <c r="C511" s="52"/>
      <c r="D511" s="52"/>
      <c r="E511" s="52"/>
      <c r="F511"/>
      <c r="G511"/>
      <c r="H511"/>
      <c r="I511"/>
      <c r="J511" s="64"/>
      <c r="K511"/>
      <c r="L511"/>
      <c r="M511"/>
      <c r="N511" s="64"/>
      <c r="O511"/>
      <c r="P511"/>
      <c r="Q511"/>
      <c r="R511" s="64"/>
      <c r="S511"/>
      <c r="T511"/>
      <c r="U511"/>
      <c r="V511" s="64"/>
      <c r="W511"/>
      <c r="X511"/>
      <c r="Y511"/>
      <c r="Z511"/>
      <c r="AA511"/>
      <c r="AB511"/>
    </row>
    <row r="512" spans="1:28" x14ac:dyDescent="0.2">
      <c r="A512"/>
      <c r="B512"/>
      <c r="C512" s="52"/>
      <c r="D512" s="52"/>
      <c r="E512" s="52"/>
      <c r="F512"/>
      <c r="G512"/>
      <c r="H512"/>
      <c r="I512"/>
      <c r="J512" s="64"/>
      <c r="K512"/>
      <c r="L512"/>
      <c r="M512"/>
      <c r="N512" s="64"/>
      <c r="O512"/>
      <c r="P512"/>
      <c r="Q512"/>
      <c r="R512" s="64"/>
      <c r="S512"/>
      <c r="T512"/>
      <c r="U512"/>
      <c r="V512" s="64"/>
      <c r="W512"/>
      <c r="X512"/>
      <c r="Y512"/>
      <c r="Z512"/>
      <c r="AA512"/>
      <c r="AB512"/>
    </row>
    <row r="513" spans="1:28" x14ac:dyDescent="0.2">
      <c r="A513"/>
      <c r="B513"/>
      <c r="C513" s="52"/>
      <c r="D513" s="52"/>
      <c r="E513" s="52"/>
      <c r="F513"/>
      <c r="G513"/>
      <c r="H513"/>
      <c r="I513"/>
      <c r="J513" s="64"/>
      <c r="K513"/>
      <c r="L513"/>
      <c r="M513"/>
      <c r="N513" s="64"/>
      <c r="O513"/>
      <c r="P513"/>
      <c r="Q513"/>
      <c r="R513" s="64"/>
      <c r="S513"/>
      <c r="T513"/>
      <c r="U513"/>
      <c r="V513" s="64"/>
      <c r="W513"/>
      <c r="X513"/>
      <c r="Y513"/>
      <c r="Z513"/>
      <c r="AA513"/>
      <c r="AB513"/>
    </row>
    <row r="514" spans="1:28" x14ac:dyDescent="0.2">
      <c r="A514"/>
      <c r="B514"/>
      <c r="C514" s="52"/>
      <c r="D514" s="52"/>
      <c r="E514" s="52"/>
      <c r="F514"/>
      <c r="G514"/>
      <c r="H514"/>
      <c r="I514"/>
      <c r="J514" s="64"/>
      <c r="K514"/>
      <c r="L514"/>
      <c r="M514"/>
      <c r="N514" s="64"/>
      <c r="O514"/>
      <c r="P514"/>
      <c r="Q514"/>
      <c r="R514" s="64"/>
      <c r="S514"/>
      <c r="T514"/>
      <c r="U514"/>
      <c r="V514" s="64"/>
      <c r="W514"/>
      <c r="X514"/>
      <c r="Y514"/>
      <c r="Z514"/>
      <c r="AA514"/>
      <c r="AB514"/>
    </row>
    <row r="515" spans="1:28" x14ac:dyDescent="0.2">
      <c r="A515"/>
      <c r="B515"/>
      <c r="C515" s="52"/>
      <c r="D515" s="52"/>
      <c r="E515" s="52"/>
      <c r="F515"/>
      <c r="G515"/>
      <c r="H515"/>
      <c r="I515"/>
      <c r="J515" s="64"/>
      <c r="K515"/>
      <c r="L515"/>
      <c r="M515"/>
      <c r="N515" s="64"/>
      <c r="O515"/>
      <c r="P515"/>
      <c r="Q515"/>
      <c r="R515" s="64"/>
      <c r="S515"/>
      <c r="T515"/>
      <c r="U515"/>
      <c r="V515" s="64"/>
      <c r="W515"/>
      <c r="X515"/>
      <c r="Y515"/>
      <c r="Z515"/>
      <c r="AA515"/>
      <c r="AB515"/>
    </row>
    <row r="516" spans="1:28" x14ac:dyDescent="0.2">
      <c r="A516"/>
      <c r="B516"/>
      <c r="C516" s="52"/>
      <c r="D516" s="52"/>
      <c r="E516" s="52"/>
      <c r="F516"/>
      <c r="G516"/>
      <c r="H516"/>
      <c r="I516"/>
      <c r="J516" s="64"/>
      <c r="K516"/>
      <c r="L516"/>
      <c r="M516"/>
      <c r="N516" s="64"/>
      <c r="O516"/>
      <c r="P516"/>
      <c r="Q516"/>
      <c r="R516" s="64"/>
      <c r="S516"/>
      <c r="T516"/>
      <c r="U516"/>
      <c r="V516" s="64"/>
      <c r="W516"/>
      <c r="X516"/>
      <c r="Y516"/>
      <c r="Z516"/>
      <c r="AA516"/>
      <c r="AB516"/>
    </row>
    <row r="517" spans="1:28" x14ac:dyDescent="0.2">
      <c r="A517"/>
      <c r="B517"/>
      <c r="C517" s="52"/>
      <c r="D517" s="52"/>
      <c r="E517" s="52"/>
      <c r="F517"/>
      <c r="G517"/>
      <c r="H517"/>
      <c r="I517"/>
      <c r="J517" s="64"/>
      <c r="K517"/>
      <c r="L517"/>
      <c r="M517"/>
      <c r="N517" s="64"/>
      <c r="O517"/>
      <c r="P517"/>
      <c r="Q517"/>
      <c r="R517" s="64"/>
      <c r="S517"/>
      <c r="T517"/>
      <c r="U517"/>
      <c r="V517" s="64"/>
      <c r="W517"/>
      <c r="X517"/>
      <c r="Y517"/>
      <c r="Z517"/>
      <c r="AA517"/>
      <c r="AB517"/>
    </row>
    <row r="518" spans="1:28" x14ac:dyDescent="0.2">
      <c r="A518"/>
      <c r="B518"/>
      <c r="C518" s="52"/>
      <c r="D518" s="52"/>
      <c r="E518" s="52"/>
      <c r="F518"/>
      <c r="G518"/>
      <c r="H518"/>
      <c r="I518"/>
      <c r="J518" s="64"/>
      <c r="K518"/>
      <c r="L518"/>
      <c r="M518"/>
      <c r="N518" s="64"/>
      <c r="O518"/>
      <c r="P518"/>
      <c r="Q518"/>
      <c r="R518" s="64"/>
      <c r="S518"/>
      <c r="T518"/>
      <c r="U518"/>
      <c r="V518" s="64"/>
      <c r="W518"/>
      <c r="X518"/>
      <c r="Y518"/>
      <c r="Z518"/>
      <c r="AA518"/>
      <c r="AB518"/>
    </row>
    <row r="519" spans="1:28" x14ac:dyDescent="0.2">
      <c r="A519"/>
      <c r="B519"/>
      <c r="C519" s="52"/>
      <c r="D519" s="52"/>
      <c r="E519" s="52"/>
      <c r="F519"/>
      <c r="G519"/>
      <c r="H519"/>
      <c r="I519"/>
      <c r="J519" s="64"/>
      <c r="K519"/>
      <c r="L519"/>
      <c r="M519"/>
      <c r="N519" s="64"/>
      <c r="O519"/>
      <c r="P519"/>
      <c r="Q519"/>
      <c r="R519" s="64"/>
      <c r="S519"/>
      <c r="T519"/>
      <c r="U519"/>
      <c r="V519" s="64"/>
      <c r="W519"/>
      <c r="X519"/>
      <c r="Y519"/>
      <c r="Z519"/>
      <c r="AA519"/>
      <c r="AB519"/>
    </row>
    <row r="520" spans="1:28" x14ac:dyDescent="0.2">
      <c r="A520"/>
      <c r="B520"/>
      <c r="C520" s="52"/>
      <c r="D520" s="52"/>
      <c r="E520" s="52"/>
      <c r="F520"/>
      <c r="G520"/>
      <c r="H520"/>
      <c r="I520"/>
      <c r="J520" s="64"/>
      <c r="K520"/>
      <c r="L520"/>
      <c r="M520"/>
      <c r="N520" s="64"/>
      <c r="O520"/>
      <c r="P520"/>
      <c r="Q520"/>
      <c r="R520" s="64"/>
      <c r="S520"/>
      <c r="T520"/>
      <c r="U520"/>
      <c r="V520" s="64"/>
      <c r="W520"/>
      <c r="X520"/>
      <c r="Y520"/>
      <c r="Z520"/>
      <c r="AA520"/>
      <c r="AB520"/>
    </row>
    <row r="521" spans="1:28" x14ac:dyDescent="0.2">
      <c r="A521"/>
      <c r="B521"/>
      <c r="C521" s="52"/>
      <c r="D521" s="52"/>
      <c r="E521" s="52"/>
      <c r="F521"/>
      <c r="G521"/>
      <c r="H521"/>
      <c r="I521"/>
      <c r="J521" s="64"/>
      <c r="K521"/>
      <c r="L521"/>
      <c r="M521"/>
      <c r="N521" s="64"/>
      <c r="O521"/>
      <c r="P521"/>
      <c r="Q521"/>
      <c r="R521" s="64"/>
      <c r="S521"/>
      <c r="T521"/>
      <c r="U521"/>
      <c r="V521" s="64"/>
      <c r="W521"/>
      <c r="X521"/>
      <c r="Y521"/>
      <c r="Z521"/>
      <c r="AA521"/>
      <c r="AB521"/>
    </row>
    <row r="522" spans="1:28" x14ac:dyDescent="0.2">
      <c r="A522"/>
      <c r="B522"/>
      <c r="C522" s="52"/>
      <c r="D522" s="52"/>
      <c r="E522" s="52"/>
      <c r="F522"/>
      <c r="G522"/>
      <c r="H522"/>
      <c r="I522"/>
      <c r="J522" s="64"/>
      <c r="K522"/>
      <c r="L522"/>
      <c r="M522"/>
      <c r="N522" s="64"/>
      <c r="O522"/>
      <c r="P522"/>
      <c r="Q522"/>
      <c r="R522" s="64"/>
      <c r="S522"/>
      <c r="T522"/>
      <c r="U522"/>
      <c r="V522" s="64"/>
      <c r="W522"/>
      <c r="X522"/>
      <c r="Y522"/>
      <c r="Z522"/>
      <c r="AA522"/>
      <c r="AB522"/>
    </row>
    <row r="523" spans="1:28" x14ac:dyDescent="0.2">
      <c r="A523"/>
      <c r="B523"/>
      <c r="C523" s="52"/>
      <c r="D523" s="52"/>
      <c r="E523" s="52"/>
      <c r="F523"/>
      <c r="G523"/>
      <c r="H523"/>
      <c r="I523"/>
      <c r="J523" s="64"/>
      <c r="K523"/>
      <c r="L523"/>
      <c r="M523"/>
      <c r="N523" s="64"/>
      <c r="O523"/>
      <c r="P523"/>
      <c r="Q523"/>
      <c r="R523" s="64"/>
      <c r="S523"/>
      <c r="T523"/>
      <c r="U523"/>
      <c r="V523" s="64"/>
      <c r="W523"/>
      <c r="X523"/>
      <c r="Y523"/>
      <c r="Z523"/>
      <c r="AA523"/>
      <c r="AB523"/>
    </row>
    <row r="524" spans="1:28" x14ac:dyDescent="0.2">
      <c r="A524"/>
      <c r="B524"/>
      <c r="C524" s="52"/>
      <c r="D524" s="52"/>
      <c r="E524" s="52"/>
      <c r="F524"/>
      <c r="G524"/>
      <c r="H524"/>
      <c r="I524"/>
      <c r="J524" s="64"/>
      <c r="K524"/>
      <c r="L524"/>
      <c r="M524"/>
      <c r="N524" s="64"/>
      <c r="O524"/>
      <c r="P524"/>
      <c r="Q524"/>
      <c r="R524" s="64"/>
      <c r="S524"/>
      <c r="T524"/>
      <c r="U524"/>
      <c r="V524" s="64"/>
      <c r="W524"/>
      <c r="X524"/>
      <c r="Y524"/>
      <c r="Z524"/>
      <c r="AA524"/>
      <c r="AB524"/>
    </row>
    <row r="525" spans="1:28" x14ac:dyDescent="0.2">
      <c r="A525"/>
      <c r="B525"/>
      <c r="C525" s="52"/>
      <c r="D525" s="52"/>
      <c r="E525" s="52"/>
      <c r="F525"/>
      <c r="G525"/>
      <c r="H525"/>
      <c r="I525"/>
      <c r="J525" s="64"/>
      <c r="K525"/>
      <c r="L525"/>
      <c r="M525"/>
      <c r="N525" s="64"/>
      <c r="O525"/>
      <c r="P525"/>
      <c r="Q525"/>
      <c r="R525" s="64"/>
      <c r="S525"/>
      <c r="T525"/>
      <c r="U525"/>
      <c r="V525" s="64"/>
      <c r="W525"/>
      <c r="X525"/>
      <c r="Y525"/>
      <c r="Z525"/>
      <c r="AA525"/>
      <c r="AB525"/>
    </row>
    <row r="526" spans="1:28" x14ac:dyDescent="0.2">
      <c r="A526"/>
      <c r="B526"/>
      <c r="C526" s="52"/>
      <c r="D526" s="52"/>
      <c r="E526" s="52"/>
      <c r="F526"/>
      <c r="G526"/>
      <c r="H526"/>
      <c r="I526"/>
      <c r="J526" s="64"/>
      <c r="K526"/>
      <c r="L526"/>
      <c r="M526"/>
      <c r="N526" s="64"/>
      <c r="O526"/>
      <c r="P526"/>
      <c r="Q526"/>
      <c r="R526" s="64"/>
      <c r="S526"/>
      <c r="T526"/>
      <c r="U526"/>
      <c r="V526" s="64"/>
      <c r="W526"/>
      <c r="X526"/>
      <c r="Y526"/>
      <c r="Z526"/>
      <c r="AA526"/>
      <c r="AB526"/>
    </row>
    <row r="527" spans="1:28" x14ac:dyDescent="0.2">
      <c r="A527"/>
      <c r="B527"/>
      <c r="C527" s="52"/>
      <c r="D527" s="52"/>
      <c r="E527" s="52"/>
      <c r="F527"/>
      <c r="G527"/>
      <c r="H527"/>
      <c r="I527"/>
      <c r="J527" s="64"/>
      <c r="K527"/>
      <c r="L527"/>
      <c r="M527"/>
      <c r="N527" s="64"/>
      <c r="O527"/>
      <c r="P527"/>
      <c r="Q527"/>
      <c r="R527" s="64"/>
      <c r="S527"/>
      <c r="T527"/>
      <c r="U527"/>
      <c r="V527" s="64"/>
      <c r="W527"/>
      <c r="X527"/>
      <c r="Y527"/>
      <c r="Z527"/>
      <c r="AA527"/>
      <c r="AB527"/>
    </row>
    <row r="528" spans="1:28" x14ac:dyDescent="0.2">
      <c r="A528"/>
      <c r="B528"/>
      <c r="C528" s="52"/>
      <c r="D528" s="52"/>
      <c r="E528" s="52"/>
      <c r="F528"/>
      <c r="G528"/>
      <c r="H528"/>
      <c r="I528"/>
      <c r="J528" s="64"/>
      <c r="K528"/>
      <c r="L528"/>
      <c r="M528"/>
      <c r="N528" s="64"/>
      <c r="O528"/>
      <c r="P528"/>
      <c r="Q528"/>
      <c r="R528" s="64"/>
      <c r="S528"/>
      <c r="T528"/>
      <c r="U528"/>
      <c r="V528" s="64"/>
      <c r="W528"/>
      <c r="X528"/>
      <c r="Y528"/>
      <c r="Z528"/>
      <c r="AA528"/>
      <c r="AB528"/>
    </row>
    <row r="529" spans="1:28" x14ac:dyDescent="0.2">
      <c r="A529"/>
      <c r="B529"/>
      <c r="C529" s="52"/>
      <c r="D529" s="52"/>
      <c r="E529" s="52"/>
      <c r="F529"/>
      <c r="G529"/>
      <c r="H529"/>
      <c r="I529"/>
      <c r="J529" s="64"/>
      <c r="K529"/>
      <c r="L529"/>
      <c r="M529"/>
      <c r="N529" s="64"/>
      <c r="O529"/>
      <c r="P529"/>
      <c r="Q529"/>
      <c r="R529" s="64"/>
      <c r="S529"/>
      <c r="T529"/>
      <c r="U529"/>
      <c r="V529" s="64"/>
      <c r="W529"/>
      <c r="X529"/>
      <c r="Y529"/>
      <c r="Z529"/>
      <c r="AA529"/>
      <c r="AB529"/>
    </row>
    <row r="530" spans="1:28" x14ac:dyDescent="0.2">
      <c r="A530"/>
      <c r="B530"/>
      <c r="C530" s="52"/>
      <c r="D530" s="52"/>
      <c r="E530" s="52"/>
      <c r="F530"/>
      <c r="G530"/>
      <c r="H530"/>
      <c r="I530"/>
      <c r="J530" s="64"/>
      <c r="K530"/>
      <c r="L530"/>
      <c r="M530"/>
      <c r="N530" s="64"/>
      <c r="O530"/>
      <c r="P530"/>
      <c r="Q530"/>
      <c r="R530" s="64"/>
      <c r="S530"/>
      <c r="T530"/>
      <c r="U530"/>
      <c r="V530" s="64"/>
      <c r="W530"/>
      <c r="X530"/>
      <c r="Y530"/>
      <c r="Z530"/>
      <c r="AA530"/>
      <c r="AB530"/>
    </row>
    <row r="531" spans="1:28" x14ac:dyDescent="0.2">
      <c r="A531"/>
      <c r="B531"/>
      <c r="C531" s="52"/>
      <c r="D531" s="52"/>
      <c r="E531" s="52"/>
      <c r="F531"/>
      <c r="G531"/>
      <c r="H531"/>
      <c r="I531"/>
      <c r="J531" s="64"/>
      <c r="K531"/>
      <c r="L531"/>
      <c r="M531"/>
      <c r="N531" s="64"/>
      <c r="O531"/>
      <c r="P531"/>
      <c r="Q531"/>
      <c r="R531" s="64"/>
      <c r="S531"/>
      <c r="T531"/>
      <c r="U531"/>
      <c r="V531" s="64"/>
      <c r="W531"/>
      <c r="X531"/>
      <c r="Y531"/>
      <c r="Z531"/>
      <c r="AA531"/>
      <c r="AB531"/>
    </row>
    <row r="532" spans="1:28" x14ac:dyDescent="0.2">
      <c r="A532"/>
      <c r="B532"/>
      <c r="C532" s="52"/>
      <c r="D532" s="52"/>
      <c r="E532" s="52"/>
      <c r="F532"/>
      <c r="G532"/>
      <c r="H532"/>
      <c r="I532"/>
      <c r="J532" s="64"/>
      <c r="K532"/>
      <c r="L532"/>
      <c r="M532"/>
      <c r="N532" s="64"/>
      <c r="O532"/>
      <c r="P532"/>
      <c r="Q532"/>
      <c r="R532" s="64"/>
      <c r="S532"/>
      <c r="T532"/>
      <c r="U532"/>
      <c r="V532" s="64"/>
      <c r="W532"/>
      <c r="X532"/>
      <c r="Y532"/>
      <c r="Z532"/>
      <c r="AA532"/>
      <c r="AB532"/>
    </row>
    <row r="533" spans="1:28" x14ac:dyDescent="0.2">
      <c r="A533"/>
      <c r="B533"/>
      <c r="C533" s="52"/>
      <c r="D533" s="52"/>
      <c r="E533" s="52"/>
      <c r="F533"/>
      <c r="G533"/>
      <c r="H533"/>
      <c r="I533"/>
      <c r="J533" s="64"/>
      <c r="K533"/>
      <c r="L533"/>
      <c r="M533"/>
      <c r="N533" s="64"/>
      <c r="O533"/>
      <c r="P533"/>
      <c r="Q533"/>
      <c r="R533" s="64"/>
      <c r="S533"/>
      <c r="T533"/>
      <c r="U533"/>
      <c r="V533" s="64"/>
      <c r="W533"/>
      <c r="X533"/>
      <c r="Y533"/>
      <c r="Z533"/>
      <c r="AA533"/>
      <c r="AB533"/>
    </row>
    <row r="534" spans="1:28" x14ac:dyDescent="0.2">
      <c r="A534"/>
      <c r="B534"/>
      <c r="C534" s="52"/>
      <c r="D534" s="52"/>
      <c r="E534" s="52"/>
      <c r="F534"/>
      <c r="G534"/>
      <c r="H534"/>
      <c r="I534"/>
      <c r="J534" s="64"/>
      <c r="K534"/>
      <c r="L534"/>
      <c r="M534"/>
      <c r="N534" s="64"/>
      <c r="O534"/>
      <c r="P534"/>
      <c r="Q534"/>
      <c r="R534" s="64"/>
      <c r="S534"/>
      <c r="T534"/>
      <c r="U534"/>
      <c r="V534" s="64"/>
      <c r="W534"/>
      <c r="X534"/>
      <c r="Y534"/>
      <c r="Z534"/>
      <c r="AA534"/>
      <c r="AB534"/>
    </row>
    <row r="535" spans="1:28" x14ac:dyDescent="0.2">
      <c r="A535"/>
      <c r="B535"/>
      <c r="C535" s="52"/>
      <c r="D535" s="52"/>
      <c r="E535" s="52"/>
      <c r="F535"/>
      <c r="G535"/>
      <c r="H535"/>
      <c r="I535"/>
      <c r="J535" s="64"/>
      <c r="K535"/>
      <c r="L535"/>
      <c r="M535"/>
      <c r="N535" s="64"/>
      <c r="O535"/>
      <c r="P535"/>
      <c r="Q535"/>
      <c r="R535" s="64"/>
      <c r="S535"/>
      <c r="T535"/>
      <c r="U535"/>
      <c r="V535" s="64"/>
      <c r="W535"/>
      <c r="X535"/>
      <c r="Y535"/>
      <c r="Z535"/>
      <c r="AA535"/>
      <c r="AB535"/>
    </row>
    <row r="536" spans="1:28" x14ac:dyDescent="0.2">
      <c r="A536"/>
      <c r="B536"/>
      <c r="C536" s="52"/>
      <c r="D536" s="52"/>
      <c r="E536" s="52"/>
      <c r="F536"/>
      <c r="G536"/>
      <c r="H536"/>
      <c r="I536"/>
      <c r="J536" s="64"/>
      <c r="K536"/>
      <c r="L536"/>
      <c r="M536"/>
      <c r="N536" s="64"/>
      <c r="O536"/>
      <c r="P536"/>
      <c r="Q536"/>
      <c r="R536" s="64"/>
      <c r="S536"/>
      <c r="T536"/>
      <c r="U536"/>
      <c r="V536" s="64"/>
      <c r="W536"/>
      <c r="X536"/>
      <c r="Y536"/>
      <c r="Z536"/>
      <c r="AA536"/>
      <c r="AB536"/>
    </row>
    <row r="537" spans="1:28" x14ac:dyDescent="0.2">
      <c r="A537"/>
      <c r="B537"/>
      <c r="C537" s="52"/>
      <c r="D537" s="52"/>
      <c r="E537" s="52"/>
      <c r="F537"/>
      <c r="G537"/>
      <c r="H537"/>
      <c r="I537"/>
      <c r="J537" s="64"/>
      <c r="K537"/>
      <c r="L537"/>
      <c r="M537"/>
      <c r="N537" s="64"/>
      <c r="O537"/>
      <c r="P537"/>
      <c r="Q537"/>
      <c r="R537" s="64"/>
      <c r="S537"/>
      <c r="T537"/>
      <c r="U537"/>
      <c r="V537" s="64"/>
      <c r="W537"/>
      <c r="X537"/>
      <c r="Y537"/>
      <c r="Z537"/>
      <c r="AA537"/>
      <c r="AB537"/>
    </row>
    <row r="538" spans="1:28" x14ac:dyDescent="0.2">
      <c r="A538"/>
      <c r="B538"/>
      <c r="C538" s="52"/>
      <c r="D538" s="52"/>
      <c r="E538" s="52"/>
      <c r="F538"/>
      <c r="G538"/>
      <c r="H538"/>
      <c r="I538"/>
      <c r="J538" s="64"/>
      <c r="K538"/>
      <c r="L538"/>
      <c r="M538"/>
      <c r="N538" s="64"/>
      <c r="O538"/>
      <c r="P538"/>
      <c r="Q538"/>
      <c r="R538" s="64"/>
      <c r="S538"/>
      <c r="T538"/>
      <c r="U538"/>
      <c r="V538" s="64"/>
      <c r="W538"/>
      <c r="X538"/>
      <c r="Y538"/>
      <c r="Z538"/>
      <c r="AA538"/>
      <c r="AB538"/>
    </row>
    <row r="539" spans="1:28" x14ac:dyDescent="0.2">
      <c r="A539"/>
      <c r="B539"/>
      <c r="C539" s="52"/>
      <c r="D539" s="52"/>
      <c r="E539" s="52"/>
      <c r="F539"/>
      <c r="G539"/>
      <c r="H539"/>
      <c r="I539"/>
      <c r="J539" s="64"/>
      <c r="K539"/>
      <c r="L539"/>
      <c r="M539"/>
      <c r="N539" s="64"/>
      <c r="O539"/>
      <c r="P539"/>
      <c r="Q539"/>
      <c r="R539" s="64"/>
      <c r="S539"/>
      <c r="T539"/>
      <c r="U539"/>
      <c r="V539" s="64"/>
      <c r="W539"/>
      <c r="X539"/>
      <c r="Y539"/>
      <c r="Z539"/>
      <c r="AA539"/>
      <c r="AB539"/>
    </row>
    <row r="540" spans="1:28" x14ac:dyDescent="0.2">
      <c r="A540"/>
      <c r="B540"/>
      <c r="C540" s="52"/>
      <c r="D540" s="52"/>
      <c r="E540" s="52"/>
      <c r="F540"/>
      <c r="G540"/>
      <c r="H540"/>
      <c r="I540"/>
      <c r="J540" s="64"/>
      <c r="K540"/>
      <c r="L540"/>
      <c r="M540"/>
      <c r="N540" s="64"/>
      <c r="O540"/>
      <c r="P540"/>
      <c r="Q540"/>
      <c r="R540" s="64"/>
      <c r="S540"/>
      <c r="T540"/>
      <c r="U540"/>
      <c r="V540" s="64"/>
      <c r="W540"/>
      <c r="X540"/>
      <c r="Y540"/>
      <c r="Z540"/>
      <c r="AA540"/>
      <c r="AB540"/>
    </row>
    <row r="541" spans="1:28" x14ac:dyDescent="0.2">
      <c r="A541"/>
      <c r="B541"/>
      <c r="C541" s="52"/>
      <c r="D541" s="52"/>
      <c r="E541" s="52"/>
      <c r="F541"/>
      <c r="G541"/>
      <c r="H541"/>
      <c r="I541"/>
      <c r="J541" s="64"/>
      <c r="K541"/>
      <c r="L541"/>
      <c r="M541"/>
      <c r="N541" s="64"/>
      <c r="O541"/>
      <c r="P541"/>
      <c r="Q541"/>
      <c r="R541" s="64"/>
      <c r="S541"/>
      <c r="T541"/>
      <c r="U541"/>
      <c r="V541" s="64"/>
      <c r="W541"/>
      <c r="X541"/>
      <c r="Y541"/>
      <c r="Z541"/>
      <c r="AA541"/>
      <c r="AB541"/>
    </row>
    <row r="542" spans="1:28" x14ac:dyDescent="0.2">
      <c r="A542"/>
      <c r="B542"/>
      <c r="C542" s="52"/>
      <c r="D542" s="52"/>
      <c r="E542" s="52"/>
      <c r="F542"/>
      <c r="G542"/>
      <c r="H542"/>
      <c r="I542"/>
      <c r="J542" s="64"/>
      <c r="K542"/>
      <c r="L542"/>
      <c r="M542"/>
      <c r="N542" s="64"/>
      <c r="O542"/>
      <c r="P542"/>
      <c r="Q542"/>
      <c r="R542" s="64"/>
      <c r="S542"/>
      <c r="T542"/>
      <c r="U542"/>
      <c r="V542" s="64"/>
      <c r="W542"/>
      <c r="X542"/>
      <c r="Y542"/>
      <c r="Z542"/>
      <c r="AA542"/>
      <c r="AB542"/>
    </row>
    <row r="543" spans="1:28" x14ac:dyDescent="0.2">
      <c r="A543"/>
      <c r="B543"/>
      <c r="C543" s="52"/>
      <c r="D543" s="52"/>
      <c r="E543" s="52"/>
      <c r="F543"/>
      <c r="G543"/>
      <c r="H543"/>
      <c r="I543"/>
      <c r="J543" s="64"/>
      <c r="K543"/>
      <c r="L543"/>
      <c r="M543"/>
      <c r="N543" s="64"/>
      <c r="O543"/>
      <c r="P543"/>
      <c r="Q543"/>
      <c r="R543" s="64"/>
      <c r="S543"/>
      <c r="T543"/>
      <c r="U543"/>
      <c r="V543" s="64"/>
      <c r="W543"/>
      <c r="X543"/>
      <c r="Y543"/>
      <c r="Z543"/>
      <c r="AA543"/>
      <c r="AB543"/>
    </row>
    <row r="544" spans="1:28" x14ac:dyDescent="0.2">
      <c r="A544"/>
      <c r="B544"/>
      <c r="C544" s="52"/>
      <c r="D544" s="52"/>
      <c r="E544" s="52"/>
      <c r="F544"/>
      <c r="G544"/>
      <c r="H544"/>
      <c r="I544"/>
      <c r="J544" s="64"/>
      <c r="K544"/>
      <c r="L544"/>
      <c r="M544"/>
      <c r="N544" s="64"/>
      <c r="O544"/>
      <c r="P544"/>
      <c r="Q544"/>
      <c r="R544" s="64"/>
      <c r="S544"/>
      <c r="T544"/>
      <c r="U544"/>
      <c r="V544" s="64"/>
      <c r="W544"/>
      <c r="X544"/>
      <c r="Y544"/>
      <c r="Z544"/>
      <c r="AA544"/>
      <c r="AB544"/>
    </row>
    <row r="545" spans="1:28" x14ac:dyDescent="0.2">
      <c r="A545"/>
      <c r="B545"/>
      <c r="C545" s="52"/>
      <c r="D545" s="52"/>
      <c r="E545" s="52"/>
      <c r="F545"/>
      <c r="G545"/>
      <c r="H545"/>
      <c r="I545"/>
      <c r="J545" s="64"/>
      <c r="K545"/>
      <c r="L545"/>
      <c r="M545"/>
      <c r="N545" s="64"/>
      <c r="O545"/>
      <c r="P545"/>
      <c r="Q545"/>
      <c r="R545" s="64"/>
      <c r="S545"/>
      <c r="T545"/>
      <c r="U545"/>
      <c r="V545" s="64"/>
      <c r="W545"/>
      <c r="X545"/>
      <c r="Y545"/>
      <c r="Z545"/>
      <c r="AA545"/>
      <c r="AB545"/>
    </row>
    <row r="546" spans="1:28" x14ac:dyDescent="0.2">
      <c r="A546"/>
      <c r="B546"/>
      <c r="C546" s="52"/>
      <c r="D546" s="52"/>
      <c r="E546" s="52"/>
      <c r="F546"/>
      <c r="G546"/>
      <c r="H546"/>
      <c r="I546"/>
      <c r="J546" s="64"/>
      <c r="K546"/>
      <c r="L546"/>
      <c r="M546"/>
      <c r="N546" s="64"/>
      <c r="O546"/>
      <c r="P546"/>
      <c r="Q546"/>
      <c r="R546" s="64"/>
      <c r="S546"/>
      <c r="T546"/>
      <c r="U546"/>
      <c r="V546" s="64"/>
      <c r="W546"/>
      <c r="X546"/>
      <c r="Y546"/>
      <c r="Z546"/>
      <c r="AA546"/>
      <c r="AB546"/>
    </row>
    <row r="547" spans="1:28" x14ac:dyDescent="0.2">
      <c r="A547"/>
      <c r="B547"/>
      <c r="C547" s="52"/>
      <c r="D547" s="52"/>
      <c r="E547" s="52"/>
      <c r="F547"/>
      <c r="G547"/>
      <c r="H547"/>
      <c r="I547"/>
      <c r="J547" s="64"/>
      <c r="K547"/>
      <c r="L547"/>
      <c r="M547"/>
      <c r="N547" s="64"/>
      <c r="O547"/>
      <c r="P547"/>
      <c r="Q547"/>
      <c r="R547" s="64"/>
      <c r="S547"/>
      <c r="T547"/>
      <c r="U547"/>
      <c r="V547" s="64"/>
      <c r="W547"/>
      <c r="X547"/>
      <c r="Y547"/>
      <c r="Z547"/>
      <c r="AA547"/>
      <c r="AB547"/>
    </row>
    <row r="548" spans="1:28" x14ac:dyDescent="0.2">
      <c r="A548"/>
      <c r="B548"/>
      <c r="C548" s="52"/>
      <c r="D548" s="52"/>
      <c r="E548" s="52"/>
      <c r="F548"/>
      <c r="G548"/>
      <c r="H548"/>
      <c r="I548"/>
      <c r="J548" s="64"/>
      <c r="K548"/>
      <c r="L548"/>
      <c r="M548"/>
      <c r="N548" s="64"/>
      <c r="O548"/>
      <c r="P548"/>
      <c r="Q548"/>
      <c r="R548" s="64"/>
      <c r="S548"/>
      <c r="T548"/>
      <c r="U548"/>
      <c r="V548" s="64"/>
      <c r="W548"/>
      <c r="X548"/>
      <c r="Y548"/>
      <c r="Z548"/>
      <c r="AA548"/>
      <c r="AB548"/>
    </row>
    <row r="549" spans="1:28" x14ac:dyDescent="0.2">
      <c r="A549"/>
      <c r="B549"/>
      <c r="C549" s="52"/>
      <c r="D549" s="52"/>
      <c r="E549" s="52"/>
      <c r="F549"/>
      <c r="G549"/>
      <c r="H549"/>
      <c r="I549"/>
      <c r="J549" s="64"/>
      <c r="K549"/>
      <c r="L549"/>
      <c r="M549"/>
      <c r="N549" s="64"/>
      <c r="O549"/>
      <c r="P549"/>
      <c r="Q549"/>
      <c r="R549" s="64"/>
      <c r="S549"/>
      <c r="T549"/>
      <c r="U549"/>
      <c r="V549" s="64"/>
      <c r="W549"/>
      <c r="X549"/>
      <c r="Y549"/>
      <c r="Z549"/>
      <c r="AA549"/>
      <c r="AB549"/>
    </row>
    <row r="550" spans="1:28" x14ac:dyDescent="0.2">
      <c r="A550"/>
      <c r="B550"/>
      <c r="C550" s="52"/>
      <c r="D550" s="52"/>
      <c r="E550" s="52"/>
      <c r="F550"/>
      <c r="G550"/>
      <c r="H550"/>
      <c r="I550"/>
      <c r="J550" s="64"/>
      <c r="K550"/>
      <c r="L550"/>
      <c r="M550"/>
      <c r="N550" s="64"/>
      <c r="O550"/>
      <c r="P550"/>
      <c r="Q550"/>
      <c r="R550" s="64"/>
      <c r="S550"/>
      <c r="T550"/>
      <c r="U550"/>
      <c r="V550" s="64"/>
      <c r="W550"/>
      <c r="X550"/>
      <c r="Y550"/>
      <c r="Z550"/>
      <c r="AA550"/>
      <c r="AB550"/>
    </row>
    <row r="551" spans="1:28" x14ac:dyDescent="0.2">
      <c r="A551"/>
      <c r="B551"/>
      <c r="C551" s="52"/>
      <c r="D551" s="52"/>
      <c r="E551" s="52"/>
      <c r="F551"/>
      <c r="G551"/>
      <c r="H551"/>
      <c r="I551"/>
      <c r="J551" s="64"/>
      <c r="K551"/>
      <c r="L551"/>
      <c r="M551"/>
      <c r="N551" s="64"/>
      <c r="O551"/>
      <c r="P551"/>
      <c r="Q551"/>
      <c r="R551" s="64"/>
      <c r="S551"/>
      <c r="T551"/>
      <c r="U551"/>
      <c r="V551" s="64"/>
      <c r="W551"/>
      <c r="X551"/>
      <c r="Y551"/>
      <c r="Z551"/>
      <c r="AA551"/>
      <c r="AB551"/>
    </row>
    <row r="552" spans="1:28" x14ac:dyDescent="0.2">
      <c r="A552"/>
      <c r="B552"/>
      <c r="C552" s="52"/>
      <c r="D552" s="52"/>
      <c r="E552" s="52"/>
      <c r="F552"/>
      <c r="G552"/>
      <c r="H552"/>
      <c r="I552"/>
      <c r="J552" s="64"/>
      <c r="K552"/>
      <c r="L552"/>
      <c r="M552"/>
      <c r="N552" s="64"/>
      <c r="O552"/>
      <c r="P552"/>
      <c r="Q552"/>
      <c r="R552" s="64"/>
      <c r="S552"/>
      <c r="T552"/>
      <c r="U552"/>
      <c r="V552" s="64"/>
      <c r="W552"/>
      <c r="X552"/>
      <c r="Y552"/>
      <c r="Z552"/>
      <c r="AA552"/>
      <c r="AB552"/>
    </row>
    <row r="553" spans="1:28" x14ac:dyDescent="0.2">
      <c r="A553"/>
      <c r="B553"/>
      <c r="C553" s="52"/>
      <c r="D553" s="52"/>
      <c r="E553" s="52"/>
      <c r="F553"/>
      <c r="G553"/>
      <c r="H553"/>
      <c r="I553"/>
      <c r="J553" s="64"/>
      <c r="K553"/>
      <c r="L553"/>
      <c r="M553"/>
      <c r="N553" s="64"/>
      <c r="O553"/>
      <c r="P553"/>
      <c r="Q553"/>
      <c r="R553" s="64"/>
      <c r="S553"/>
      <c r="T553"/>
      <c r="U553"/>
      <c r="V553" s="64"/>
      <c r="W553"/>
      <c r="X553"/>
      <c r="Y553"/>
      <c r="Z553"/>
      <c r="AA553"/>
      <c r="AB553"/>
    </row>
    <row r="554" spans="1:28" x14ac:dyDescent="0.2">
      <c r="A554"/>
      <c r="B554"/>
      <c r="C554" s="52"/>
      <c r="D554" s="52"/>
      <c r="E554" s="52"/>
      <c r="F554"/>
      <c r="G554"/>
      <c r="H554"/>
      <c r="I554"/>
      <c r="J554" s="64"/>
      <c r="K554"/>
      <c r="L554"/>
      <c r="M554"/>
      <c r="N554" s="64"/>
      <c r="O554"/>
      <c r="P554"/>
      <c r="Q554"/>
      <c r="R554" s="64"/>
      <c r="S554"/>
      <c r="T554"/>
      <c r="U554"/>
      <c r="V554" s="64"/>
      <c r="W554"/>
      <c r="X554"/>
      <c r="Y554"/>
      <c r="Z554"/>
      <c r="AA554"/>
      <c r="AB554"/>
    </row>
    <row r="555" spans="1:28" x14ac:dyDescent="0.2">
      <c r="A555"/>
      <c r="B555"/>
      <c r="C555" s="52"/>
      <c r="D555" s="52"/>
      <c r="E555" s="52"/>
      <c r="F555"/>
      <c r="G555"/>
      <c r="H555"/>
      <c r="I555"/>
      <c r="J555" s="64"/>
      <c r="K555"/>
      <c r="L555"/>
      <c r="M555"/>
      <c r="N555" s="64"/>
      <c r="O555"/>
      <c r="P555"/>
      <c r="Q555"/>
      <c r="R555" s="64"/>
      <c r="S555"/>
      <c r="T555"/>
      <c r="U555"/>
      <c r="V555" s="64"/>
      <c r="W555"/>
      <c r="X555"/>
      <c r="Y555"/>
      <c r="Z555"/>
      <c r="AA555"/>
      <c r="AB555"/>
    </row>
    <row r="556" spans="1:28" x14ac:dyDescent="0.2">
      <c r="A556"/>
      <c r="B556"/>
      <c r="C556" s="52"/>
      <c r="D556" s="52"/>
      <c r="E556" s="52"/>
      <c r="F556"/>
      <c r="G556"/>
      <c r="H556"/>
      <c r="I556"/>
      <c r="J556" s="64"/>
      <c r="K556"/>
      <c r="L556"/>
      <c r="M556"/>
      <c r="N556" s="64"/>
      <c r="O556"/>
      <c r="P556"/>
      <c r="Q556"/>
      <c r="R556" s="64"/>
      <c r="S556"/>
      <c r="T556"/>
      <c r="U556"/>
      <c r="V556" s="64"/>
      <c r="W556"/>
      <c r="X556"/>
      <c r="Y556"/>
      <c r="Z556"/>
      <c r="AA556"/>
      <c r="AB556"/>
    </row>
    <row r="557" spans="1:28" x14ac:dyDescent="0.2">
      <c r="A557"/>
      <c r="B557"/>
      <c r="C557" s="52"/>
      <c r="D557" s="52"/>
      <c r="E557" s="52"/>
      <c r="F557"/>
      <c r="G557"/>
      <c r="H557"/>
      <c r="I557"/>
      <c r="J557" s="64"/>
      <c r="K557"/>
      <c r="L557"/>
      <c r="M557"/>
      <c r="N557" s="64"/>
      <c r="O557"/>
      <c r="P557"/>
      <c r="Q557"/>
      <c r="R557" s="64"/>
      <c r="S557"/>
      <c r="T557"/>
      <c r="U557"/>
      <c r="V557" s="64"/>
      <c r="W557"/>
      <c r="X557"/>
      <c r="Y557"/>
      <c r="Z557"/>
      <c r="AA557"/>
      <c r="AB557"/>
    </row>
    <row r="558" spans="1:28" x14ac:dyDescent="0.2">
      <c r="A558"/>
      <c r="B558"/>
      <c r="C558" s="52"/>
      <c r="D558" s="52"/>
      <c r="E558" s="52"/>
      <c r="F558"/>
      <c r="G558"/>
      <c r="H558"/>
      <c r="I558"/>
      <c r="J558" s="64"/>
      <c r="K558"/>
      <c r="L558"/>
      <c r="M558"/>
      <c r="N558" s="64"/>
      <c r="O558"/>
      <c r="P558"/>
      <c r="Q558"/>
      <c r="R558" s="64"/>
      <c r="S558"/>
      <c r="T558"/>
      <c r="U558"/>
      <c r="V558" s="64"/>
      <c r="W558"/>
      <c r="X558"/>
      <c r="Y558"/>
      <c r="Z558"/>
      <c r="AA558"/>
      <c r="AB558"/>
    </row>
    <row r="559" spans="1:28" x14ac:dyDescent="0.2">
      <c r="A559"/>
      <c r="B559"/>
      <c r="C559" s="52"/>
      <c r="D559" s="52"/>
      <c r="E559" s="52"/>
      <c r="F559"/>
      <c r="G559"/>
      <c r="H559"/>
      <c r="I559"/>
      <c r="J559" s="64"/>
      <c r="K559"/>
      <c r="L559"/>
      <c r="M559"/>
      <c r="N559" s="64"/>
      <c r="O559"/>
      <c r="P559"/>
      <c r="Q559"/>
      <c r="R559" s="64"/>
      <c r="S559"/>
      <c r="T559"/>
      <c r="U559"/>
      <c r="V559" s="64"/>
      <c r="W559"/>
      <c r="X559"/>
      <c r="Y559"/>
      <c r="Z559"/>
      <c r="AA559"/>
      <c r="AB559"/>
    </row>
    <row r="560" spans="1:28" x14ac:dyDescent="0.2">
      <c r="A560"/>
      <c r="B560"/>
      <c r="C560" s="52"/>
      <c r="D560" s="52"/>
      <c r="E560" s="52"/>
      <c r="F560"/>
      <c r="G560"/>
      <c r="H560"/>
      <c r="I560"/>
      <c r="J560" s="64"/>
      <c r="K560"/>
      <c r="L560"/>
      <c r="M560"/>
      <c r="N560" s="64"/>
      <c r="O560"/>
      <c r="P560"/>
      <c r="Q560"/>
      <c r="R560" s="64"/>
      <c r="S560"/>
      <c r="T560"/>
      <c r="U560"/>
      <c r="V560" s="64"/>
      <c r="W560"/>
      <c r="X560"/>
      <c r="Y560"/>
      <c r="Z560"/>
      <c r="AA560"/>
      <c r="AB560"/>
    </row>
    <row r="561" spans="1:28" x14ac:dyDescent="0.2">
      <c r="A561"/>
      <c r="B561"/>
      <c r="C561" s="52"/>
      <c r="D561" s="52"/>
      <c r="E561" s="52"/>
      <c r="F561"/>
      <c r="G561"/>
      <c r="H561"/>
      <c r="I561"/>
      <c r="J561" s="64"/>
      <c r="K561"/>
      <c r="L561"/>
      <c r="M561"/>
      <c r="N561" s="64"/>
      <c r="O561"/>
      <c r="P561"/>
      <c r="Q561"/>
      <c r="R561" s="64"/>
      <c r="S561"/>
      <c r="T561"/>
      <c r="U561"/>
      <c r="V561" s="64"/>
      <c r="W561"/>
      <c r="X561"/>
      <c r="Y561"/>
      <c r="Z561"/>
      <c r="AA561"/>
      <c r="AB561"/>
    </row>
    <row r="562" spans="1:28" x14ac:dyDescent="0.2">
      <c r="A562"/>
      <c r="B562"/>
      <c r="C562" s="52"/>
      <c r="D562" s="52"/>
      <c r="E562" s="52"/>
      <c r="F562"/>
      <c r="G562"/>
      <c r="H562"/>
      <c r="I562"/>
      <c r="J562" s="64"/>
      <c r="K562"/>
      <c r="L562"/>
      <c r="M562"/>
      <c r="N562" s="64"/>
      <c r="O562"/>
      <c r="P562"/>
      <c r="Q562"/>
      <c r="R562" s="64"/>
      <c r="S562"/>
      <c r="T562"/>
      <c r="U562"/>
      <c r="V562" s="64"/>
      <c r="W562"/>
      <c r="X562"/>
      <c r="Y562"/>
      <c r="Z562"/>
      <c r="AA562"/>
      <c r="AB562"/>
    </row>
    <row r="563" spans="1:28" x14ac:dyDescent="0.2">
      <c r="A563"/>
      <c r="B563"/>
      <c r="C563" s="52"/>
      <c r="D563" s="52"/>
      <c r="E563" s="52"/>
      <c r="F563"/>
      <c r="G563"/>
      <c r="H563"/>
      <c r="I563"/>
      <c r="J563" s="64"/>
      <c r="K563"/>
      <c r="L563"/>
      <c r="M563"/>
      <c r="N563" s="64"/>
      <c r="O563"/>
      <c r="P563"/>
      <c r="Q563"/>
      <c r="R563" s="64"/>
      <c r="S563"/>
      <c r="T563"/>
      <c r="U563"/>
      <c r="V563" s="64"/>
      <c r="W563"/>
      <c r="X563"/>
      <c r="Y563"/>
      <c r="Z563"/>
      <c r="AA563"/>
      <c r="AB563"/>
    </row>
    <row r="564" spans="1:28" x14ac:dyDescent="0.2">
      <c r="A564"/>
      <c r="B564"/>
      <c r="C564" s="52"/>
      <c r="D564" s="52"/>
      <c r="E564" s="52"/>
      <c r="F564"/>
      <c r="G564"/>
      <c r="H564"/>
      <c r="I564"/>
      <c r="J564" s="64"/>
      <c r="K564"/>
      <c r="L564"/>
      <c r="M564"/>
      <c r="N564" s="64"/>
      <c r="O564"/>
      <c r="P564"/>
      <c r="Q564"/>
      <c r="R564" s="64"/>
      <c r="S564"/>
      <c r="T564"/>
      <c r="U564"/>
      <c r="V564" s="64"/>
      <c r="W564"/>
      <c r="X564"/>
      <c r="Y564"/>
      <c r="Z564"/>
      <c r="AA564"/>
      <c r="AB564"/>
    </row>
    <row r="565" spans="1:28" x14ac:dyDescent="0.2">
      <c r="A565"/>
      <c r="B565"/>
      <c r="C565" s="52"/>
      <c r="D565" s="52"/>
      <c r="E565" s="52"/>
      <c r="F565"/>
      <c r="G565"/>
      <c r="H565"/>
      <c r="I565"/>
      <c r="J565" s="64"/>
      <c r="K565"/>
      <c r="L565"/>
      <c r="M565"/>
      <c r="N565" s="64"/>
      <c r="O565"/>
      <c r="P565"/>
      <c r="Q565"/>
      <c r="R565" s="64"/>
      <c r="S565"/>
      <c r="T565"/>
      <c r="U565"/>
      <c r="V565" s="64"/>
      <c r="W565"/>
      <c r="X565"/>
      <c r="Y565"/>
      <c r="Z565"/>
      <c r="AA565"/>
      <c r="AB565"/>
    </row>
    <row r="566" spans="1:28" x14ac:dyDescent="0.2">
      <c r="A566"/>
      <c r="B566"/>
      <c r="C566" s="52"/>
      <c r="D566" s="52"/>
      <c r="E566" s="52"/>
      <c r="F566"/>
      <c r="G566"/>
      <c r="H566"/>
      <c r="I566"/>
      <c r="J566" s="64"/>
      <c r="K566"/>
      <c r="L566"/>
      <c r="M566"/>
      <c r="N566" s="64"/>
      <c r="O566"/>
      <c r="P566"/>
      <c r="Q566"/>
      <c r="R566" s="64"/>
      <c r="S566"/>
      <c r="T566"/>
      <c r="U566"/>
      <c r="V566" s="64"/>
      <c r="W566"/>
      <c r="X566"/>
      <c r="Y566"/>
      <c r="Z566"/>
      <c r="AA566"/>
      <c r="AB566"/>
    </row>
    <row r="567" spans="1:28" x14ac:dyDescent="0.2">
      <c r="A567"/>
      <c r="B567"/>
      <c r="C567" s="52"/>
      <c r="D567" s="52"/>
      <c r="E567" s="52"/>
      <c r="F567"/>
      <c r="G567"/>
      <c r="H567"/>
      <c r="I567"/>
      <c r="J567" s="64"/>
      <c r="K567"/>
      <c r="L567"/>
      <c r="M567"/>
      <c r="N567" s="64"/>
      <c r="O567"/>
      <c r="P567"/>
      <c r="Q567"/>
      <c r="R567" s="64"/>
      <c r="S567"/>
      <c r="T567"/>
      <c r="U567"/>
      <c r="V567" s="64"/>
      <c r="W567"/>
      <c r="X567"/>
      <c r="Y567"/>
      <c r="Z567"/>
      <c r="AA567"/>
      <c r="AB567"/>
    </row>
    <row r="568" spans="1:28" x14ac:dyDescent="0.2">
      <c r="A568"/>
      <c r="B568"/>
      <c r="C568" s="52"/>
      <c r="D568" s="52"/>
      <c r="E568" s="52"/>
      <c r="F568"/>
      <c r="G568"/>
      <c r="H568"/>
      <c r="I568"/>
      <c r="J568" s="64"/>
      <c r="K568"/>
      <c r="L568"/>
      <c r="M568"/>
      <c r="N568" s="64"/>
      <c r="O568"/>
      <c r="P568"/>
      <c r="Q568"/>
      <c r="R568" s="64"/>
      <c r="S568"/>
      <c r="T568"/>
      <c r="U568"/>
      <c r="V568" s="64"/>
      <c r="W568"/>
      <c r="X568"/>
      <c r="Y568"/>
      <c r="Z568"/>
      <c r="AA568"/>
      <c r="AB568"/>
    </row>
    <row r="569" spans="1:28" x14ac:dyDescent="0.2">
      <c r="A569"/>
      <c r="B569"/>
      <c r="C569" s="52"/>
      <c r="D569" s="52"/>
      <c r="E569" s="52"/>
      <c r="F569"/>
      <c r="G569"/>
      <c r="H569"/>
      <c r="I569"/>
      <c r="J569" s="64"/>
      <c r="K569"/>
      <c r="L569"/>
      <c r="M569"/>
      <c r="N569" s="64"/>
      <c r="O569"/>
      <c r="P569"/>
      <c r="Q569"/>
      <c r="R569" s="64"/>
      <c r="S569"/>
      <c r="T569"/>
      <c r="U569"/>
      <c r="V569" s="64"/>
      <c r="W569"/>
      <c r="X569"/>
      <c r="Y569"/>
      <c r="Z569"/>
      <c r="AA569"/>
      <c r="AB569"/>
    </row>
    <row r="570" spans="1:28" x14ac:dyDescent="0.2">
      <c r="A570"/>
      <c r="B570"/>
      <c r="C570" s="52"/>
      <c r="D570" s="52"/>
      <c r="E570" s="52"/>
      <c r="F570"/>
      <c r="G570"/>
      <c r="H570"/>
      <c r="I570"/>
      <c r="J570" s="64"/>
      <c r="K570"/>
      <c r="L570"/>
      <c r="M570"/>
      <c r="N570" s="64"/>
      <c r="O570"/>
      <c r="P570"/>
      <c r="Q570"/>
      <c r="R570" s="64"/>
      <c r="S570"/>
      <c r="T570"/>
      <c r="U570"/>
      <c r="V570" s="64"/>
      <c r="W570"/>
      <c r="X570"/>
      <c r="Y570"/>
      <c r="Z570"/>
      <c r="AA570"/>
      <c r="AB570"/>
    </row>
    <row r="571" spans="1:28" x14ac:dyDescent="0.2">
      <c r="A571"/>
      <c r="B571"/>
      <c r="C571" s="52"/>
      <c r="D571" s="52"/>
      <c r="E571" s="52"/>
      <c r="F571"/>
      <c r="G571"/>
      <c r="H571"/>
      <c r="I571"/>
      <c r="J571" s="64"/>
      <c r="K571"/>
      <c r="L571"/>
      <c r="M571"/>
      <c r="N571" s="64"/>
      <c r="O571"/>
      <c r="P571"/>
      <c r="Q571"/>
      <c r="R571" s="64"/>
      <c r="S571"/>
      <c r="T571"/>
      <c r="U571"/>
      <c r="V571" s="64"/>
      <c r="W571"/>
      <c r="X571"/>
      <c r="Y571"/>
      <c r="Z571"/>
      <c r="AA571"/>
      <c r="AB571"/>
    </row>
    <row r="572" spans="1:28" x14ac:dyDescent="0.2">
      <c r="A572"/>
      <c r="B572"/>
      <c r="C572" s="52"/>
      <c r="D572" s="52"/>
      <c r="E572" s="52"/>
      <c r="F572"/>
      <c r="G572"/>
      <c r="H572"/>
      <c r="I572"/>
      <c r="J572" s="64"/>
      <c r="K572"/>
      <c r="L572"/>
      <c r="M572"/>
      <c r="N572" s="64"/>
      <c r="O572"/>
      <c r="P572"/>
      <c r="Q572"/>
      <c r="R572" s="64"/>
      <c r="S572"/>
      <c r="T572"/>
      <c r="U572"/>
      <c r="V572" s="64"/>
      <c r="W572"/>
      <c r="X572"/>
      <c r="Y572"/>
      <c r="Z572"/>
      <c r="AA572"/>
      <c r="AB572"/>
    </row>
    <row r="573" spans="1:28" x14ac:dyDescent="0.2">
      <c r="A573"/>
      <c r="B573"/>
      <c r="C573" s="52"/>
      <c r="D573" s="52"/>
      <c r="E573" s="52"/>
      <c r="F573"/>
      <c r="G573"/>
      <c r="H573"/>
      <c r="I573"/>
      <c r="J573" s="64"/>
      <c r="K573"/>
      <c r="L573"/>
      <c r="M573"/>
      <c r="N573" s="64"/>
      <c r="O573"/>
      <c r="P573"/>
      <c r="Q573"/>
      <c r="R573" s="64"/>
      <c r="S573"/>
      <c r="T573"/>
      <c r="U573"/>
      <c r="V573" s="64"/>
      <c r="W573"/>
      <c r="X573"/>
      <c r="Y573"/>
      <c r="Z573"/>
      <c r="AA573"/>
      <c r="AB573"/>
    </row>
    <row r="574" spans="1:28" x14ac:dyDescent="0.2">
      <c r="A574"/>
      <c r="B574"/>
      <c r="C574" s="52"/>
      <c r="D574" s="52"/>
      <c r="E574" s="52"/>
      <c r="F574"/>
      <c r="G574"/>
      <c r="H574"/>
      <c r="I574"/>
      <c r="J574" s="64"/>
      <c r="K574"/>
      <c r="L574"/>
      <c r="M574"/>
      <c r="N574" s="64"/>
      <c r="O574"/>
      <c r="P574"/>
      <c r="Q574"/>
      <c r="R574" s="64"/>
      <c r="S574"/>
      <c r="T574"/>
      <c r="U574"/>
      <c r="V574" s="64"/>
      <c r="W574"/>
      <c r="X574"/>
      <c r="Y574"/>
      <c r="Z574"/>
      <c r="AA574"/>
      <c r="AB574"/>
    </row>
    <row r="575" spans="1:28" x14ac:dyDescent="0.2">
      <c r="A575"/>
      <c r="B575"/>
      <c r="C575" s="52"/>
      <c r="D575" s="52"/>
      <c r="E575" s="52"/>
      <c r="F575"/>
      <c r="G575"/>
      <c r="H575"/>
      <c r="I575"/>
      <c r="J575" s="64"/>
      <c r="K575"/>
      <c r="L575"/>
      <c r="M575"/>
      <c r="N575" s="64"/>
      <c r="O575"/>
      <c r="P575"/>
      <c r="Q575"/>
      <c r="R575" s="64"/>
      <c r="S575"/>
      <c r="T575"/>
      <c r="U575"/>
      <c r="V575" s="64"/>
      <c r="W575"/>
      <c r="X575"/>
      <c r="Y575"/>
      <c r="Z575"/>
      <c r="AA575"/>
      <c r="AB575"/>
    </row>
    <row r="576" spans="1:28" x14ac:dyDescent="0.2">
      <c r="A576"/>
      <c r="B576"/>
      <c r="C576" s="52"/>
      <c r="D576" s="52"/>
      <c r="E576" s="52"/>
      <c r="F576"/>
      <c r="G576"/>
      <c r="H576"/>
      <c r="I576"/>
      <c r="J576" s="64"/>
      <c r="K576"/>
      <c r="L576"/>
      <c r="M576"/>
      <c r="N576" s="64"/>
      <c r="O576"/>
      <c r="P576"/>
      <c r="Q576"/>
      <c r="R576" s="64"/>
      <c r="S576"/>
      <c r="T576"/>
      <c r="U576"/>
      <c r="V576" s="64"/>
      <c r="W576"/>
      <c r="X576"/>
      <c r="Y576"/>
      <c r="Z576"/>
      <c r="AA576"/>
      <c r="AB576"/>
    </row>
    <row r="577" spans="1:28" x14ac:dyDescent="0.2">
      <c r="A577"/>
      <c r="B577"/>
      <c r="C577" s="52"/>
      <c r="D577" s="52"/>
      <c r="E577" s="52"/>
      <c r="F577"/>
      <c r="G577"/>
      <c r="H577"/>
      <c r="I577"/>
      <c r="J577" s="64"/>
      <c r="K577"/>
      <c r="L577"/>
      <c r="M577"/>
      <c r="N577" s="64"/>
      <c r="O577"/>
      <c r="P577"/>
      <c r="Q577"/>
      <c r="R577" s="64"/>
      <c r="S577"/>
      <c r="T577"/>
      <c r="U577"/>
      <c r="V577" s="64"/>
      <c r="W577"/>
      <c r="X577"/>
      <c r="Y577"/>
      <c r="Z577"/>
      <c r="AA577"/>
      <c r="AB577"/>
    </row>
    <row r="578" spans="1:28" x14ac:dyDescent="0.2">
      <c r="A578"/>
      <c r="B578"/>
      <c r="C578" s="52"/>
      <c r="D578" s="52"/>
      <c r="E578" s="52"/>
      <c r="F578"/>
      <c r="G578"/>
      <c r="H578"/>
      <c r="I578"/>
      <c r="J578" s="64"/>
      <c r="K578"/>
      <c r="L578"/>
      <c r="M578"/>
      <c r="N578" s="64"/>
      <c r="O578"/>
      <c r="P578"/>
      <c r="Q578"/>
      <c r="R578" s="64"/>
      <c r="S578"/>
      <c r="T578"/>
      <c r="U578"/>
      <c r="V578" s="64"/>
      <c r="W578"/>
      <c r="X578"/>
      <c r="Y578"/>
      <c r="Z578"/>
      <c r="AA578"/>
      <c r="AB578"/>
    </row>
    <row r="579" spans="1:28" x14ac:dyDescent="0.2">
      <c r="A579"/>
      <c r="B579"/>
      <c r="C579" s="52"/>
      <c r="D579" s="52"/>
      <c r="E579" s="52"/>
      <c r="F579"/>
      <c r="G579"/>
      <c r="H579"/>
      <c r="I579"/>
      <c r="J579" s="64"/>
      <c r="K579"/>
      <c r="L579"/>
      <c r="M579"/>
      <c r="N579" s="64"/>
      <c r="O579"/>
      <c r="P579"/>
      <c r="Q579"/>
      <c r="R579" s="64"/>
      <c r="S579"/>
      <c r="T579"/>
      <c r="U579"/>
      <c r="V579" s="64"/>
      <c r="W579"/>
      <c r="X579"/>
      <c r="Y579"/>
      <c r="Z579"/>
      <c r="AA579"/>
      <c r="AB579"/>
    </row>
    <row r="580" spans="1:28" x14ac:dyDescent="0.2">
      <c r="A580"/>
      <c r="B580"/>
      <c r="C580" s="52"/>
      <c r="D580" s="52"/>
      <c r="E580" s="52"/>
      <c r="F580"/>
      <c r="G580"/>
      <c r="H580"/>
      <c r="I580"/>
      <c r="J580" s="64"/>
      <c r="K580"/>
      <c r="L580"/>
      <c r="M580"/>
      <c r="N580" s="64"/>
      <c r="O580"/>
      <c r="P580"/>
      <c r="Q580"/>
      <c r="R580" s="64"/>
      <c r="S580"/>
      <c r="T580"/>
      <c r="U580"/>
      <c r="V580" s="64"/>
      <c r="W580"/>
      <c r="X580"/>
      <c r="Y580"/>
      <c r="Z580"/>
      <c r="AA580"/>
      <c r="AB580"/>
    </row>
    <row r="581" spans="1:28" x14ac:dyDescent="0.2">
      <c r="A581"/>
      <c r="B581"/>
      <c r="C581" s="52"/>
      <c r="D581" s="52"/>
      <c r="E581" s="52"/>
      <c r="F581"/>
      <c r="G581"/>
      <c r="H581"/>
      <c r="I581"/>
      <c r="J581" s="64"/>
      <c r="K581"/>
      <c r="L581"/>
      <c r="M581"/>
      <c r="N581" s="64"/>
      <c r="O581"/>
      <c r="P581"/>
      <c r="Q581"/>
      <c r="R581" s="64"/>
      <c r="S581"/>
      <c r="T581"/>
      <c r="U581"/>
      <c r="V581" s="64"/>
      <c r="W581"/>
      <c r="X581"/>
      <c r="Y581"/>
      <c r="Z581"/>
      <c r="AA581"/>
      <c r="AB581"/>
    </row>
    <row r="582" spans="1:28" x14ac:dyDescent="0.2">
      <c r="A582"/>
      <c r="B582"/>
      <c r="C582" s="52"/>
      <c r="D582" s="52"/>
      <c r="E582" s="52"/>
      <c r="F582"/>
      <c r="G582"/>
      <c r="H582"/>
      <c r="I582"/>
      <c r="J582" s="64"/>
      <c r="K582"/>
      <c r="L582"/>
      <c r="M582"/>
      <c r="N582" s="64"/>
      <c r="O582"/>
      <c r="P582"/>
      <c r="Q582"/>
      <c r="R582" s="64"/>
      <c r="S582"/>
      <c r="T582"/>
      <c r="U582"/>
      <c r="V582" s="64"/>
      <c r="W582"/>
      <c r="X582"/>
      <c r="Y582"/>
      <c r="Z582"/>
      <c r="AA582"/>
      <c r="AB582"/>
    </row>
    <row r="583" spans="1:28" x14ac:dyDescent="0.2">
      <c r="A583"/>
      <c r="B583"/>
      <c r="C583" s="52"/>
      <c r="D583" s="52"/>
      <c r="E583" s="52"/>
      <c r="F583"/>
      <c r="G583"/>
      <c r="H583"/>
      <c r="I583"/>
      <c r="J583" s="64"/>
      <c r="K583"/>
      <c r="L583"/>
      <c r="M583"/>
      <c r="N583" s="64"/>
      <c r="O583"/>
      <c r="P583"/>
      <c r="Q583"/>
      <c r="R583" s="64"/>
      <c r="S583"/>
      <c r="T583"/>
      <c r="U583"/>
      <c r="V583" s="64"/>
      <c r="W583"/>
      <c r="X583"/>
      <c r="Y583"/>
      <c r="Z583"/>
      <c r="AA583"/>
      <c r="AB583"/>
    </row>
    <row r="584" spans="1:28" x14ac:dyDescent="0.2">
      <c r="A584"/>
      <c r="B584"/>
      <c r="C584" s="52"/>
      <c r="D584" s="52"/>
      <c r="E584" s="52"/>
      <c r="F584"/>
      <c r="G584"/>
      <c r="H584"/>
      <c r="I584"/>
      <c r="J584" s="64"/>
      <c r="K584"/>
      <c r="L584"/>
      <c r="M584"/>
      <c r="N584" s="64"/>
      <c r="O584"/>
      <c r="P584"/>
      <c r="Q584"/>
      <c r="R584" s="64"/>
      <c r="S584"/>
      <c r="T584"/>
      <c r="U584"/>
      <c r="V584" s="64"/>
      <c r="W584"/>
      <c r="X584"/>
      <c r="Y584"/>
      <c r="Z584"/>
      <c r="AA584"/>
      <c r="AB584"/>
    </row>
    <row r="585" spans="1:28" x14ac:dyDescent="0.2">
      <c r="A585"/>
      <c r="B585"/>
      <c r="C585" s="52"/>
      <c r="D585" s="52"/>
      <c r="E585" s="52"/>
      <c r="F585"/>
      <c r="G585"/>
      <c r="H585"/>
      <c r="I585"/>
      <c r="J585" s="64"/>
      <c r="K585"/>
      <c r="L585"/>
      <c r="M585"/>
      <c r="N585" s="64"/>
      <c r="O585"/>
      <c r="P585"/>
      <c r="Q585"/>
      <c r="R585" s="64"/>
      <c r="S585"/>
      <c r="T585"/>
      <c r="U585"/>
      <c r="V585" s="64"/>
      <c r="W585"/>
      <c r="X585"/>
      <c r="Y585"/>
      <c r="Z585"/>
      <c r="AA585"/>
      <c r="AB585"/>
    </row>
    <row r="586" spans="1:28" x14ac:dyDescent="0.2">
      <c r="A586"/>
      <c r="B586"/>
      <c r="C586" s="52"/>
      <c r="D586" s="52"/>
      <c r="E586" s="52"/>
      <c r="F586"/>
      <c r="G586"/>
      <c r="H586"/>
      <c r="I586"/>
      <c r="J586" s="64"/>
      <c r="K586"/>
      <c r="L586"/>
      <c r="M586"/>
      <c r="N586" s="64"/>
      <c r="O586"/>
      <c r="P586"/>
      <c r="Q586"/>
      <c r="R586" s="64"/>
      <c r="S586"/>
      <c r="T586"/>
      <c r="U586"/>
      <c r="V586" s="64"/>
      <c r="W586"/>
      <c r="X586"/>
      <c r="Y586"/>
      <c r="Z586"/>
      <c r="AA586"/>
      <c r="AB586"/>
    </row>
    <row r="587" spans="1:28" x14ac:dyDescent="0.2">
      <c r="A587"/>
      <c r="B587"/>
      <c r="C587" s="52"/>
      <c r="D587" s="52"/>
      <c r="E587" s="52"/>
      <c r="F587"/>
      <c r="G587"/>
      <c r="H587"/>
      <c r="I587"/>
      <c r="J587" s="64"/>
      <c r="K587"/>
      <c r="L587"/>
      <c r="M587"/>
      <c r="N587" s="64"/>
      <c r="O587"/>
      <c r="P587"/>
      <c r="Q587"/>
      <c r="R587" s="64"/>
      <c r="S587"/>
      <c r="T587"/>
      <c r="U587"/>
      <c r="V587" s="64"/>
      <c r="W587"/>
      <c r="X587"/>
      <c r="Y587"/>
      <c r="Z587"/>
      <c r="AA587"/>
      <c r="AB587"/>
    </row>
    <row r="588" spans="1:28" x14ac:dyDescent="0.2">
      <c r="A588"/>
      <c r="B588"/>
      <c r="C588" s="52"/>
      <c r="D588" s="52"/>
      <c r="E588" s="52"/>
      <c r="F588"/>
      <c r="G588"/>
      <c r="H588"/>
      <c r="I588"/>
      <c r="J588" s="64"/>
      <c r="K588"/>
      <c r="L588"/>
      <c r="M588"/>
      <c r="N588" s="64"/>
      <c r="O588"/>
      <c r="P588"/>
      <c r="Q588"/>
      <c r="R588" s="64"/>
      <c r="S588"/>
      <c r="T588"/>
      <c r="U588"/>
      <c r="V588" s="64"/>
      <c r="W588"/>
      <c r="X588"/>
      <c r="Y588"/>
      <c r="Z588"/>
      <c r="AA588"/>
      <c r="AB588"/>
    </row>
    <row r="589" spans="1:28" x14ac:dyDescent="0.2">
      <c r="A589"/>
      <c r="B589"/>
      <c r="C589" s="52"/>
      <c r="D589" s="52"/>
      <c r="E589" s="52"/>
      <c r="F589"/>
      <c r="G589"/>
      <c r="H589"/>
      <c r="I589"/>
      <c r="J589" s="64"/>
      <c r="K589"/>
      <c r="L589"/>
      <c r="M589"/>
      <c r="N589" s="64"/>
      <c r="O589"/>
      <c r="P589"/>
      <c r="Q589"/>
      <c r="R589" s="64"/>
      <c r="S589"/>
      <c r="T589"/>
      <c r="U589"/>
      <c r="V589" s="64"/>
      <c r="W589"/>
      <c r="X589"/>
      <c r="Y589"/>
      <c r="Z589"/>
      <c r="AA589"/>
      <c r="AB589"/>
    </row>
    <row r="590" spans="1:28" x14ac:dyDescent="0.2">
      <c r="A590"/>
      <c r="B590"/>
      <c r="C590" s="52"/>
      <c r="D590" s="52"/>
      <c r="E590" s="52"/>
      <c r="F590"/>
      <c r="G590"/>
      <c r="H590"/>
      <c r="I590"/>
      <c r="J590" s="64"/>
      <c r="K590"/>
      <c r="L590"/>
      <c r="M590"/>
      <c r="N590" s="64"/>
      <c r="O590"/>
      <c r="P590"/>
      <c r="Q590"/>
      <c r="R590" s="64"/>
      <c r="S590"/>
      <c r="T590"/>
      <c r="U590"/>
      <c r="V590" s="64"/>
      <c r="W590"/>
      <c r="X590"/>
      <c r="Y590"/>
      <c r="Z590"/>
      <c r="AA590"/>
      <c r="AB590"/>
    </row>
    <row r="591" spans="1:28" x14ac:dyDescent="0.2">
      <c r="A591"/>
      <c r="B591"/>
      <c r="C591" s="52"/>
      <c r="D591" s="52"/>
      <c r="E591" s="52"/>
      <c r="F591"/>
      <c r="G591"/>
      <c r="H591"/>
      <c r="I591"/>
      <c r="J591" s="64"/>
      <c r="K591"/>
      <c r="L591"/>
      <c r="M591"/>
      <c r="N591" s="64"/>
      <c r="O591"/>
      <c r="P591"/>
      <c r="Q591"/>
      <c r="R591" s="64"/>
      <c r="S591"/>
      <c r="T591"/>
      <c r="U591"/>
      <c r="V591" s="64"/>
      <c r="W591"/>
      <c r="X591"/>
      <c r="Y591"/>
      <c r="Z591"/>
      <c r="AA591"/>
      <c r="AB591"/>
    </row>
    <row r="592" spans="1:28" x14ac:dyDescent="0.2">
      <c r="A592"/>
      <c r="B592"/>
      <c r="C592" s="52"/>
      <c r="D592" s="52"/>
      <c r="E592" s="52"/>
      <c r="F592"/>
      <c r="G592"/>
      <c r="H592"/>
      <c r="I592"/>
      <c r="J592" s="64"/>
      <c r="K592"/>
      <c r="L592"/>
      <c r="M592"/>
      <c r="N592" s="64"/>
      <c r="O592"/>
      <c r="P592"/>
      <c r="Q592"/>
      <c r="R592" s="64"/>
      <c r="S592"/>
      <c r="T592"/>
      <c r="U592"/>
      <c r="V592" s="64"/>
      <c r="W592"/>
      <c r="X592"/>
      <c r="Y592"/>
      <c r="Z592"/>
      <c r="AA592"/>
      <c r="AB592"/>
    </row>
    <row r="593" spans="1:28" x14ac:dyDescent="0.2">
      <c r="A593"/>
      <c r="B593"/>
      <c r="C593" s="52"/>
      <c r="D593" s="52"/>
      <c r="E593" s="52"/>
      <c r="F593"/>
      <c r="G593"/>
      <c r="H593"/>
      <c r="I593"/>
      <c r="J593" s="64"/>
      <c r="K593"/>
      <c r="L593"/>
      <c r="M593"/>
      <c r="N593" s="64"/>
      <c r="O593"/>
      <c r="P593"/>
      <c r="Q593"/>
      <c r="R593" s="64"/>
      <c r="S593"/>
      <c r="T593"/>
      <c r="U593"/>
      <c r="V593" s="64"/>
      <c r="W593"/>
      <c r="X593"/>
      <c r="Y593"/>
      <c r="Z593"/>
      <c r="AA593"/>
      <c r="AB593"/>
    </row>
    <row r="594" spans="1:28" x14ac:dyDescent="0.2">
      <c r="A594"/>
      <c r="B594"/>
      <c r="C594" s="52"/>
      <c r="D594" s="52"/>
      <c r="E594" s="52"/>
      <c r="F594"/>
      <c r="G594"/>
      <c r="H594"/>
      <c r="I594"/>
      <c r="J594" s="64"/>
      <c r="K594"/>
      <c r="L594"/>
      <c r="M594"/>
      <c r="N594" s="64"/>
      <c r="O594"/>
      <c r="P594"/>
      <c r="Q594"/>
      <c r="R594" s="64"/>
      <c r="S594"/>
      <c r="T594"/>
      <c r="U594"/>
      <c r="V594" s="64"/>
      <c r="W594"/>
      <c r="X594"/>
      <c r="Y594"/>
      <c r="Z594"/>
      <c r="AA594"/>
      <c r="AB594"/>
    </row>
    <row r="595" spans="1:28" x14ac:dyDescent="0.2">
      <c r="A595"/>
      <c r="B595"/>
      <c r="C595" s="52"/>
      <c r="D595" s="52"/>
      <c r="E595" s="52"/>
      <c r="F595"/>
      <c r="G595"/>
      <c r="H595"/>
      <c r="I595"/>
      <c r="J595" s="64"/>
      <c r="K595"/>
      <c r="L595"/>
      <c r="M595"/>
      <c r="N595" s="64"/>
      <c r="O595"/>
      <c r="P595"/>
      <c r="Q595"/>
      <c r="R595" s="64"/>
      <c r="S595"/>
      <c r="T595"/>
      <c r="U595"/>
      <c r="V595" s="64"/>
      <c r="W595"/>
      <c r="X595"/>
      <c r="Y595"/>
      <c r="Z595"/>
      <c r="AA595"/>
      <c r="AB595"/>
    </row>
    <row r="596" spans="1:28" x14ac:dyDescent="0.2">
      <c r="A596"/>
      <c r="B596"/>
      <c r="C596" s="52"/>
      <c r="D596" s="52"/>
      <c r="E596" s="52"/>
      <c r="F596"/>
      <c r="G596"/>
      <c r="H596"/>
      <c r="I596"/>
      <c r="J596" s="64"/>
      <c r="K596"/>
      <c r="L596"/>
      <c r="M596"/>
      <c r="N596" s="64"/>
      <c r="O596"/>
      <c r="P596"/>
      <c r="Q596"/>
      <c r="R596" s="64"/>
      <c r="S596"/>
      <c r="T596"/>
      <c r="U596"/>
      <c r="V596" s="64"/>
      <c r="W596"/>
      <c r="X596"/>
      <c r="Y596"/>
      <c r="Z596"/>
      <c r="AA596"/>
      <c r="AB596"/>
    </row>
    <row r="597" spans="1:28" x14ac:dyDescent="0.2">
      <c r="A597"/>
      <c r="B597"/>
      <c r="C597" s="52"/>
      <c r="D597" s="52"/>
      <c r="E597" s="52"/>
      <c r="F597"/>
      <c r="G597"/>
      <c r="H597"/>
      <c r="I597"/>
      <c r="J597" s="64"/>
      <c r="K597"/>
      <c r="L597"/>
      <c r="M597"/>
      <c r="N597" s="64"/>
      <c r="O597"/>
      <c r="P597"/>
      <c r="Q597"/>
      <c r="R597" s="64"/>
      <c r="S597"/>
      <c r="T597"/>
      <c r="U597"/>
      <c r="V597" s="64"/>
      <c r="W597"/>
      <c r="X597"/>
      <c r="Y597"/>
      <c r="Z597"/>
      <c r="AA597"/>
      <c r="AB597"/>
    </row>
    <row r="598" spans="1:28" x14ac:dyDescent="0.2">
      <c r="A598"/>
      <c r="B598"/>
      <c r="C598" s="52"/>
      <c r="D598" s="52"/>
      <c r="E598" s="52"/>
      <c r="F598"/>
      <c r="G598"/>
      <c r="H598"/>
      <c r="I598"/>
      <c r="J598" s="64"/>
      <c r="K598"/>
      <c r="L598"/>
      <c r="M598"/>
      <c r="N598" s="64"/>
      <c r="O598"/>
      <c r="P598"/>
      <c r="Q598"/>
      <c r="R598" s="64"/>
      <c r="S598"/>
      <c r="T598"/>
      <c r="U598"/>
      <c r="V598" s="64"/>
      <c r="W598"/>
      <c r="X598"/>
      <c r="Y598"/>
      <c r="Z598"/>
      <c r="AA598"/>
      <c r="AB598"/>
    </row>
    <row r="599" spans="1:28" x14ac:dyDescent="0.2">
      <c r="A599"/>
      <c r="B599"/>
      <c r="C599" s="52"/>
      <c r="D599" s="52"/>
      <c r="E599" s="52"/>
      <c r="F599"/>
      <c r="G599"/>
      <c r="H599"/>
      <c r="I599"/>
      <c r="J599" s="64"/>
      <c r="K599"/>
      <c r="L599"/>
      <c r="M599"/>
      <c r="N599" s="64"/>
      <c r="O599"/>
      <c r="P599"/>
      <c r="Q599"/>
      <c r="R599" s="64"/>
      <c r="S599"/>
      <c r="T599"/>
      <c r="U599"/>
      <c r="V599" s="64"/>
      <c r="W599"/>
      <c r="X599"/>
      <c r="Y599"/>
      <c r="Z599"/>
      <c r="AA599"/>
      <c r="AB599"/>
    </row>
    <row r="600" spans="1:28" x14ac:dyDescent="0.2">
      <c r="A600"/>
      <c r="B600"/>
      <c r="C600" s="52"/>
      <c r="D600" s="52"/>
      <c r="E600" s="52"/>
      <c r="F600"/>
      <c r="G600"/>
      <c r="H600"/>
      <c r="I600"/>
      <c r="J600" s="64"/>
      <c r="K600"/>
      <c r="L600"/>
      <c r="M600"/>
      <c r="N600" s="64"/>
      <c r="O600"/>
      <c r="P600"/>
      <c r="Q600"/>
      <c r="R600" s="64"/>
      <c r="S600"/>
      <c r="T600"/>
      <c r="U600"/>
      <c r="V600" s="64"/>
      <c r="W600"/>
      <c r="X600"/>
      <c r="Y600"/>
      <c r="Z600"/>
      <c r="AA600"/>
      <c r="AB600"/>
    </row>
    <row r="601" spans="1:28" x14ac:dyDescent="0.2">
      <c r="A601"/>
      <c r="B601"/>
      <c r="C601" s="52"/>
      <c r="D601" s="52"/>
      <c r="E601" s="52"/>
      <c r="F601"/>
      <c r="G601"/>
      <c r="H601"/>
      <c r="I601"/>
      <c r="J601" s="64"/>
      <c r="K601"/>
      <c r="L601"/>
      <c r="M601"/>
      <c r="N601" s="64"/>
      <c r="O601"/>
      <c r="P601"/>
      <c r="Q601"/>
      <c r="R601" s="64"/>
      <c r="S601"/>
      <c r="T601"/>
      <c r="U601"/>
      <c r="V601" s="64"/>
      <c r="W601"/>
      <c r="X601"/>
      <c r="Y601"/>
      <c r="Z601"/>
      <c r="AA601"/>
      <c r="AB601"/>
    </row>
    <row r="602" spans="1:28" x14ac:dyDescent="0.2">
      <c r="A602"/>
      <c r="B602"/>
      <c r="C602" s="52"/>
      <c r="D602" s="52"/>
      <c r="E602" s="52"/>
      <c r="F602"/>
      <c r="G602"/>
      <c r="H602"/>
      <c r="I602"/>
      <c r="J602" s="64"/>
      <c r="K602"/>
      <c r="L602"/>
      <c r="M602"/>
      <c r="N602" s="64"/>
      <c r="O602"/>
      <c r="P602"/>
      <c r="Q602"/>
      <c r="R602" s="64"/>
      <c r="S602"/>
      <c r="T602"/>
      <c r="U602"/>
      <c r="V602" s="64"/>
      <c r="W602"/>
      <c r="X602"/>
      <c r="Y602"/>
      <c r="Z602"/>
      <c r="AA602"/>
      <c r="AB602"/>
    </row>
    <row r="603" spans="1:28" x14ac:dyDescent="0.2">
      <c r="A603"/>
      <c r="B603"/>
      <c r="C603" s="52"/>
      <c r="D603" s="52"/>
      <c r="E603" s="52"/>
      <c r="F603"/>
      <c r="G603"/>
      <c r="H603"/>
      <c r="I603"/>
      <c r="J603" s="64"/>
      <c r="K603"/>
      <c r="L603"/>
      <c r="M603"/>
      <c r="N603" s="64"/>
      <c r="O603"/>
      <c r="P603"/>
      <c r="Q603"/>
      <c r="R603" s="64"/>
      <c r="S603"/>
      <c r="T603"/>
      <c r="U603"/>
      <c r="V603" s="64"/>
      <c r="W603"/>
      <c r="X603"/>
      <c r="Y603"/>
      <c r="Z603"/>
      <c r="AA603"/>
      <c r="AB603"/>
    </row>
    <row r="604" spans="1:28" x14ac:dyDescent="0.2">
      <c r="A604"/>
      <c r="B604"/>
      <c r="C604" s="52"/>
      <c r="D604" s="52"/>
      <c r="E604" s="52"/>
      <c r="F604"/>
      <c r="G604"/>
      <c r="H604"/>
      <c r="I604"/>
      <c r="J604" s="64"/>
      <c r="K604"/>
      <c r="L604"/>
      <c r="M604"/>
      <c r="N604" s="64"/>
      <c r="O604"/>
      <c r="P604"/>
      <c r="Q604"/>
      <c r="R604" s="64"/>
      <c r="S604"/>
      <c r="T604"/>
      <c r="U604"/>
      <c r="V604" s="64"/>
      <c r="W604"/>
      <c r="X604"/>
      <c r="Y604"/>
      <c r="Z604"/>
      <c r="AA604"/>
      <c r="AB604"/>
    </row>
    <row r="605" spans="1:28" x14ac:dyDescent="0.2">
      <c r="A605"/>
      <c r="B605"/>
      <c r="C605" s="52"/>
      <c r="D605" s="52"/>
      <c r="E605" s="52"/>
      <c r="F605"/>
      <c r="G605"/>
      <c r="H605"/>
      <c r="I605"/>
      <c r="J605" s="64"/>
      <c r="K605"/>
      <c r="L605"/>
      <c r="M605"/>
      <c r="N605" s="64"/>
      <c r="O605"/>
      <c r="P605"/>
      <c r="Q605"/>
      <c r="R605" s="64"/>
      <c r="S605"/>
      <c r="T605"/>
      <c r="U605"/>
      <c r="V605" s="64"/>
      <c r="W605"/>
      <c r="X605"/>
      <c r="Y605"/>
      <c r="Z605"/>
      <c r="AA605"/>
      <c r="AB605"/>
    </row>
    <row r="606" spans="1:28" x14ac:dyDescent="0.2">
      <c r="A606"/>
      <c r="B606"/>
      <c r="C606" s="52"/>
      <c r="D606" s="52"/>
      <c r="E606" s="52"/>
      <c r="F606"/>
      <c r="G606"/>
      <c r="H606"/>
      <c r="I606"/>
      <c r="J606" s="64"/>
      <c r="K606"/>
      <c r="L606"/>
      <c r="M606"/>
      <c r="N606" s="64"/>
      <c r="O606"/>
      <c r="P606"/>
      <c r="Q606"/>
      <c r="R606" s="64"/>
      <c r="S606"/>
      <c r="T606"/>
      <c r="U606"/>
      <c r="V606" s="64"/>
      <c r="W606"/>
      <c r="X606"/>
      <c r="Y606"/>
      <c r="Z606"/>
      <c r="AA606"/>
      <c r="AB606"/>
    </row>
    <row r="607" spans="1:28" x14ac:dyDescent="0.2">
      <c r="A607"/>
      <c r="B607"/>
      <c r="C607" s="52"/>
      <c r="D607" s="52"/>
      <c r="E607" s="52"/>
      <c r="F607"/>
      <c r="G607"/>
      <c r="H607"/>
      <c r="I607"/>
      <c r="J607" s="64"/>
      <c r="K607"/>
      <c r="L607"/>
      <c r="M607"/>
      <c r="N607" s="64"/>
      <c r="O607"/>
      <c r="P607"/>
      <c r="Q607"/>
      <c r="R607" s="64"/>
      <c r="S607"/>
      <c r="T607"/>
      <c r="U607"/>
      <c r="V607" s="64"/>
      <c r="W607"/>
      <c r="X607"/>
      <c r="Y607"/>
      <c r="Z607"/>
      <c r="AA607"/>
      <c r="AB607"/>
    </row>
    <row r="608" spans="1:28" x14ac:dyDescent="0.2">
      <c r="A608"/>
      <c r="B608"/>
      <c r="C608" s="52"/>
      <c r="D608" s="52"/>
      <c r="E608" s="52"/>
      <c r="F608"/>
      <c r="G608"/>
      <c r="H608"/>
      <c r="I608"/>
      <c r="J608" s="64"/>
      <c r="K608"/>
      <c r="L608"/>
      <c r="M608"/>
      <c r="N608" s="64"/>
      <c r="O608"/>
      <c r="P608"/>
      <c r="Q608"/>
      <c r="R608" s="64"/>
      <c r="S608"/>
      <c r="T608"/>
      <c r="U608"/>
      <c r="V608" s="64"/>
      <c r="W608"/>
      <c r="X608"/>
      <c r="Y608"/>
      <c r="Z608"/>
      <c r="AA608"/>
      <c r="AB608"/>
    </row>
    <row r="609" spans="1:28" x14ac:dyDescent="0.2">
      <c r="A609"/>
      <c r="B609"/>
      <c r="C609" s="52"/>
      <c r="D609" s="52"/>
      <c r="E609" s="52"/>
      <c r="F609"/>
      <c r="G609"/>
      <c r="H609"/>
      <c r="I609"/>
      <c r="J609" s="64"/>
      <c r="K609"/>
      <c r="L609"/>
      <c r="M609"/>
      <c r="N609" s="64"/>
      <c r="O609"/>
      <c r="P609"/>
      <c r="Q609"/>
      <c r="R609" s="64"/>
      <c r="S609"/>
      <c r="T609"/>
      <c r="U609"/>
      <c r="V609" s="64"/>
      <c r="W609"/>
      <c r="X609"/>
      <c r="Y609"/>
      <c r="Z609"/>
      <c r="AA609"/>
      <c r="AB609"/>
    </row>
    <row r="610" spans="1:28" x14ac:dyDescent="0.2">
      <c r="A610"/>
      <c r="B610"/>
      <c r="C610" s="52"/>
      <c r="D610" s="52"/>
      <c r="E610" s="52"/>
      <c r="F610"/>
      <c r="G610"/>
      <c r="H610"/>
      <c r="I610"/>
      <c r="J610" s="64"/>
      <c r="K610"/>
      <c r="L610"/>
      <c r="M610"/>
      <c r="N610" s="64"/>
      <c r="O610"/>
      <c r="P610"/>
      <c r="Q610"/>
      <c r="R610" s="64"/>
      <c r="S610"/>
      <c r="T610"/>
      <c r="U610"/>
      <c r="V610" s="64"/>
      <c r="W610"/>
      <c r="X610"/>
      <c r="Y610"/>
      <c r="Z610"/>
      <c r="AA610"/>
      <c r="AB610"/>
    </row>
    <row r="611" spans="1:28" x14ac:dyDescent="0.2">
      <c r="A611"/>
      <c r="B611"/>
      <c r="C611" s="52"/>
      <c r="D611" s="52"/>
      <c r="E611" s="52"/>
      <c r="F611"/>
      <c r="G611"/>
      <c r="H611"/>
      <c r="I611"/>
      <c r="J611" s="64"/>
      <c r="K611"/>
      <c r="L611"/>
      <c r="M611"/>
      <c r="N611" s="64"/>
      <c r="O611"/>
      <c r="P611"/>
      <c r="Q611"/>
      <c r="R611" s="64"/>
      <c r="S611"/>
      <c r="T611"/>
      <c r="U611"/>
      <c r="V611" s="64"/>
      <c r="W611"/>
      <c r="X611"/>
      <c r="Y611"/>
      <c r="Z611"/>
      <c r="AA611"/>
      <c r="AB611"/>
    </row>
    <row r="612" spans="1:28" x14ac:dyDescent="0.2">
      <c r="A612"/>
      <c r="B612"/>
      <c r="C612" s="52"/>
      <c r="D612" s="52"/>
      <c r="E612" s="52"/>
      <c r="F612"/>
      <c r="G612"/>
      <c r="H612"/>
      <c r="I612"/>
      <c r="J612" s="64"/>
      <c r="K612"/>
      <c r="L612"/>
      <c r="M612"/>
      <c r="N612" s="64"/>
      <c r="O612"/>
      <c r="P612"/>
      <c r="Q612"/>
      <c r="R612" s="64"/>
      <c r="S612"/>
      <c r="T612"/>
      <c r="U612"/>
      <c r="V612" s="64"/>
      <c r="W612"/>
      <c r="X612"/>
      <c r="Y612"/>
      <c r="Z612"/>
      <c r="AA612"/>
      <c r="AB612"/>
    </row>
    <row r="613" spans="1:28" x14ac:dyDescent="0.2">
      <c r="A613"/>
      <c r="B613"/>
      <c r="C613" s="52"/>
      <c r="D613" s="52"/>
      <c r="E613" s="52"/>
      <c r="F613"/>
      <c r="G613"/>
      <c r="H613"/>
      <c r="I613"/>
      <c r="J613" s="64"/>
      <c r="K613"/>
      <c r="L613"/>
      <c r="M613"/>
      <c r="N613" s="64"/>
      <c r="O613"/>
      <c r="P613"/>
      <c r="Q613"/>
      <c r="R613" s="64"/>
      <c r="S613"/>
      <c r="T613"/>
      <c r="U613"/>
      <c r="V613" s="64"/>
      <c r="W613"/>
      <c r="X613"/>
      <c r="Y613"/>
      <c r="Z613"/>
      <c r="AA613"/>
      <c r="AB613"/>
    </row>
    <row r="614" spans="1:28" x14ac:dyDescent="0.2">
      <c r="A614"/>
      <c r="B614"/>
      <c r="C614" s="52"/>
      <c r="D614" s="52"/>
      <c r="E614" s="52"/>
      <c r="F614"/>
      <c r="G614"/>
      <c r="H614"/>
      <c r="I614"/>
      <c r="J614" s="64"/>
      <c r="K614"/>
      <c r="L614"/>
      <c r="M614"/>
      <c r="N614" s="64"/>
      <c r="O614"/>
      <c r="P614"/>
      <c r="Q614"/>
      <c r="R614" s="64"/>
      <c r="S614"/>
      <c r="T614"/>
      <c r="U614"/>
      <c r="V614" s="64"/>
      <c r="W614"/>
      <c r="X614"/>
      <c r="Y614"/>
      <c r="Z614"/>
      <c r="AA614"/>
      <c r="AB614"/>
    </row>
    <row r="615" spans="1:28" x14ac:dyDescent="0.2">
      <c r="A615"/>
      <c r="B615"/>
      <c r="C615" s="52"/>
      <c r="D615" s="52"/>
      <c r="E615" s="52"/>
      <c r="F615"/>
      <c r="G615"/>
      <c r="H615"/>
      <c r="I615"/>
      <c r="J615" s="64"/>
      <c r="K615"/>
      <c r="L615"/>
      <c r="M615"/>
      <c r="N615" s="64"/>
      <c r="O615"/>
      <c r="P615"/>
      <c r="Q615"/>
      <c r="R615" s="64"/>
      <c r="S615"/>
      <c r="T615"/>
      <c r="U615"/>
      <c r="V615" s="64"/>
      <c r="W615"/>
      <c r="X615"/>
      <c r="Y615"/>
      <c r="Z615"/>
      <c r="AA615"/>
      <c r="AB615"/>
    </row>
    <row r="616" spans="1:28" x14ac:dyDescent="0.2">
      <c r="A616"/>
      <c r="B616"/>
      <c r="C616" s="52"/>
      <c r="D616" s="52"/>
      <c r="E616" s="52"/>
      <c r="F616"/>
      <c r="G616"/>
      <c r="H616"/>
      <c r="I616"/>
      <c r="J616" s="64"/>
      <c r="K616"/>
      <c r="L616"/>
      <c r="M616"/>
      <c r="N616" s="64"/>
      <c r="O616"/>
      <c r="P616"/>
      <c r="Q616"/>
      <c r="R616" s="64"/>
      <c r="S616"/>
      <c r="T616"/>
      <c r="U616"/>
      <c r="V616" s="64"/>
      <c r="W616"/>
      <c r="X616"/>
      <c r="Y616"/>
      <c r="Z616"/>
      <c r="AA616"/>
      <c r="AB616"/>
    </row>
    <row r="617" spans="1:28" x14ac:dyDescent="0.2">
      <c r="A617"/>
      <c r="B617"/>
      <c r="C617" s="52"/>
      <c r="D617" s="52"/>
      <c r="E617" s="52"/>
      <c r="F617"/>
      <c r="G617"/>
      <c r="H617"/>
      <c r="I617"/>
      <c r="J617" s="64"/>
      <c r="K617"/>
      <c r="L617"/>
      <c r="M617"/>
      <c r="N617" s="64"/>
      <c r="O617"/>
      <c r="P617"/>
      <c r="Q617"/>
      <c r="R617" s="64"/>
      <c r="S617"/>
      <c r="T617"/>
      <c r="U617"/>
      <c r="V617" s="64"/>
      <c r="W617"/>
      <c r="X617"/>
      <c r="Y617"/>
      <c r="Z617"/>
      <c r="AA617"/>
      <c r="AB617"/>
    </row>
    <row r="618" spans="1:28" x14ac:dyDescent="0.2">
      <c r="A618"/>
      <c r="B618"/>
      <c r="C618" s="52"/>
      <c r="D618" s="52"/>
      <c r="E618" s="52"/>
      <c r="F618"/>
      <c r="G618"/>
      <c r="H618"/>
      <c r="I618"/>
      <c r="J618" s="64"/>
      <c r="K618"/>
      <c r="L618"/>
      <c r="M618"/>
      <c r="N618" s="64"/>
      <c r="O618"/>
      <c r="P618"/>
      <c r="Q618"/>
      <c r="R618" s="64"/>
      <c r="S618"/>
      <c r="T618"/>
      <c r="U618"/>
      <c r="V618" s="64"/>
      <c r="W618"/>
      <c r="X618"/>
      <c r="Y618"/>
      <c r="Z618"/>
      <c r="AA618"/>
      <c r="AB618"/>
    </row>
    <row r="619" spans="1:28" x14ac:dyDescent="0.2">
      <c r="A619"/>
      <c r="B619"/>
      <c r="C619" s="52"/>
      <c r="D619" s="52"/>
      <c r="E619" s="52"/>
      <c r="F619"/>
      <c r="G619"/>
      <c r="H619"/>
      <c r="I619"/>
      <c r="J619" s="64"/>
      <c r="K619"/>
      <c r="L619"/>
      <c r="M619"/>
      <c r="N619" s="64"/>
      <c r="O619"/>
      <c r="P619"/>
      <c r="Q619"/>
      <c r="R619" s="64"/>
      <c r="S619"/>
      <c r="T619"/>
      <c r="U619"/>
      <c r="V619" s="64"/>
      <c r="W619"/>
      <c r="X619"/>
      <c r="Y619"/>
      <c r="Z619"/>
      <c r="AA619"/>
      <c r="AB619"/>
    </row>
    <row r="620" spans="1:28" x14ac:dyDescent="0.2">
      <c r="A620"/>
      <c r="B620"/>
      <c r="C620" s="52"/>
      <c r="D620" s="52"/>
      <c r="E620" s="52"/>
      <c r="F620"/>
      <c r="G620"/>
      <c r="H620"/>
      <c r="I620"/>
      <c r="J620" s="64"/>
      <c r="K620"/>
      <c r="L620"/>
      <c r="M620"/>
      <c r="N620" s="64"/>
      <c r="O620"/>
      <c r="P620"/>
      <c r="Q620"/>
      <c r="R620" s="64"/>
      <c r="S620"/>
      <c r="T620"/>
      <c r="U620"/>
      <c r="V620" s="64"/>
      <c r="W620"/>
      <c r="X620"/>
      <c r="Y620"/>
      <c r="Z620"/>
      <c r="AA620"/>
      <c r="AB620"/>
    </row>
    <row r="621" spans="1:28" x14ac:dyDescent="0.2">
      <c r="A621"/>
      <c r="B621"/>
      <c r="C621" s="52"/>
      <c r="D621" s="52"/>
      <c r="E621" s="52"/>
      <c r="F621"/>
      <c r="G621"/>
      <c r="H621"/>
      <c r="I621"/>
      <c r="J621" s="64"/>
      <c r="K621"/>
      <c r="L621"/>
      <c r="M621"/>
      <c r="N621" s="64"/>
      <c r="O621"/>
      <c r="P621"/>
      <c r="Q621"/>
      <c r="R621" s="64"/>
      <c r="S621"/>
      <c r="T621"/>
      <c r="U621"/>
      <c r="V621" s="64"/>
      <c r="W621"/>
      <c r="X621"/>
      <c r="Y621"/>
      <c r="Z621"/>
      <c r="AA621"/>
      <c r="AB621"/>
    </row>
    <row r="622" spans="1:28" x14ac:dyDescent="0.2">
      <c r="A622"/>
      <c r="B622"/>
      <c r="C622" s="52"/>
      <c r="D622" s="52"/>
      <c r="E622" s="52"/>
      <c r="F622"/>
      <c r="G622"/>
      <c r="H622"/>
      <c r="I622"/>
      <c r="J622" s="64"/>
      <c r="K622"/>
      <c r="L622"/>
      <c r="M622"/>
      <c r="N622" s="64"/>
      <c r="O622"/>
      <c r="P622"/>
      <c r="Q622"/>
      <c r="R622" s="64"/>
      <c r="S622"/>
      <c r="T622"/>
      <c r="U622"/>
      <c r="V622" s="64"/>
      <c r="W622"/>
      <c r="X622"/>
      <c r="Y622"/>
      <c r="Z622"/>
      <c r="AA622"/>
      <c r="AB622"/>
    </row>
    <row r="623" spans="1:28" x14ac:dyDescent="0.2">
      <c r="A623"/>
      <c r="B623"/>
      <c r="C623" s="52"/>
      <c r="D623" s="52"/>
      <c r="E623" s="52"/>
      <c r="F623"/>
      <c r="G623"/>
      <c r="H623"/>
      <c r="I623"/>
      <c r="J623" s="64"/>
      <c r="K623"/>
      <c r="L623"/>
      <c r="M623"/>
      <c r="N623" s="64"/>
      <c r="O623"/>
      <c r="P623"/>
      <c r="Q623"/>
      <c r="R623" s="64"/>
      <c r="S623"/>
      <c r="T623"/>
      <c r="U623"/>
      <c r="V623" s="64"/>
      <c r="W623"/>
      <c r="X623"/>
      <c r="Y623"/>
      <c r="Z623"/>
      <c r="AA623"/>
      <c r="AB623"/>
    </row>
    <row r="624" spans="1:28" x14ac:dyDescent="0.2">
      <c r="A624"/>
      <c r="B624"/>
      <c r="C624" s="52"/>
      <c r="D624" s="52"/>
      <c r="E624" s="52"/>
      <c r="F624"/>
      <c r="G624"/>
      <c r="H624"/>
      <c r="I624"/>
      <c r="J624" s="64"/>
      <c r="K624"/>
      <c r="L624"/>
      <c r="M624"/>
      <c r="N624" s="64"/>
      <c r="O624"/>
      <c r="P624"/>
      <c r="Q624"/>
      <c r="R624" s="64"/>
      <c r="S624"/>
      <c r="T624"/>
      <c r="U624"/>
      <c r="V624" s="64"/>
      <c r="W624"/>
      <c r="X624"/>
      <c r="Y624"/>
      <c r="Z624"/>
      <c r="AA624"/>
      <c r="AB624"/>
    </row>
    <row r="625" spans="1:28" x14ac:dyDescent="0.2">
      <c r="A625"/>
      <c r="B625"/>
      <c r="C625" s="52"/>
      <c r="D625" s="52"/>
      <c r="E625" s="52"/>
      <c r="F625"/>
      <c r="G625"/>
      <c r="H625"/>
      <c r="I625"/>
      <c r="J625" s="64"/>
      <c r="K625"/>
      <c r="L625"/>
      <c r="M625"/>
      <c r="N625" s="64"/>
      <c r="O625"/>
      <c r="P625"/>
      <c r="Q625"/>
      <c r="R625" s="64"/>
      <c r="S625"/>
      <c r="T625"/>
      <c r="U625"/>
      <c r="V625" s="64"/>
      <c r="W625"/>
      <c r="X625"/>
      <c r="Y625"/>
      <c r="Z625"/>
      <c r="AA625"/>
      <c r="AB625"/>
    </row>
    <row r="626" spans="1:28" x14ac:dyDescent="0.2">
      <c r="A626"/>
      <c r="B626"/>
      <c r="C626" s="52"/>
      <c r="D626" s="52"/>
      <c r="E626" s="52"/>
      <c r="F626"/>
      <c r="G626"/>
      <c r="H626"/>
      <c r="I626"/>
      <c r="J626" s="64"/>
      <c r="K626"/>
      <c r="L626"/>
      <c r="M626"/>
      <c r="N626" s="64"/>
      <c r="O626"/>
      <c r="P626"/>
      <c r="Q626"/>
      <c r="R626" s="64"/>
      <c r="S626"/>
      <c r="T626"/>
      <c r="U626"/>
      <c r="V626" s="64"/>
      <c r="W626"/>
      <c r="X626"/>
      <c r="Y626"/>
      <c r="Z626"/>
      <c r="AA626"/>
      <c r="AB626"/>
    </row>
    <row r="627" spans="1:28" x14ac:dyDescent="0.2">
      <c r="A627"/>
      <c r="B627"/>
      <c r="C627" s="52"/>
      <c r="D627" s="52"/>
      <c r="E627" s="52"/>
      <c r="F627"/>
      <c r="G627"/>
      <c r="H627"/>
      <c r="I627"/>
      <c r="J627" s="64"/>
      <c r="K627"/>
      <c r="L627"/>
      <c r="M627"/>
      <c r="N627" s="64"/>
      <c r="O627"/>
      <c r="P627"/>
      <c r="Q627"/>
      <c r="R627" s="64"/>
      <c r="S627"/>
      <c r="T627"/>
      <c r="U627"/>
      <c r="V627" s="64"/>
      <c r="W627"/>
      <c r="X627"/>
      <c r="Y627"/>
      <c r="Z627"/>
      <c r="AA627"/>
      <c r="AB627"/>
    </row>
    <row r="628" spans="1:28" x14ac:dyDescent="0.2">
      <c r="A628"/>
      <c r="B628"/>
      <c r="C628" s="52"/>
      <c r="D628" s="52"/>
      <c r="E628" s="52"/>
      <c r="F628"/>
      <c r="G628"/>
      <c r="H628"/>
      <c r="I628"/>
      <c r="J628" s="64"/>
      <c r="K628"/>
      <c r="L628"/>
      <c r="M628"/>
      <c r="N628" s="64"/>
      <c r="O628"/>
      <c r="P628"/>
      <c r="Q628"/>
      <c r="R628" s="64"/>
      <c r="S628"/>
      <c r="T628"/>
      <c r="U628"/>
      <c r="V628" s="64"/>
      <c r="W628"/>
      <c r="X628"/>
      <c r="Y628"/>
      <c r="Z628"/>
      <c r="AA628"/>
      <c r="AB628"/>
    </row>
    <row r="629" spans="1:28" x14ac:dyDescent="0.2">
      <c r="A629"/>
      <c r="B629"/>
      <c r="C629" s="52"/>
      <c r="D629" s="52"/>
      <c r="E629" s="52"/>
      <c r="F629"/>
      <c r="G629"/>
      <c r="H629"/>
      <c r="I629"/>
      <c r="J629" s="64"/>
      <c r="K629"/>
      <c r="L629"/>
      <c r="M629"/>
      <c r="N629" s="64"/>
      <c r="O629"/>
      <c r="P629"/>
      <c r="Q629"/>
      <c r="R629" s="64"/>
      <c r="S629"/>
      <c r="T629"/>
      <c r="U629"/>
      <c r="V629" s="64"/>
      <c r="W629"/>
      <c r="X629"/>
      <c r="Y629"/>
      <c r="Z629"/>
      <c r="AA629"/>
      <c r="AB629"/>
    </row>
    <row r="630" spans="1:28" x14ac:dyDescent="0.2">
      <c r="A630"/>
      <c r="B630"/>
      <c r="C630" s="52"/>
      <c r="D630" s="52"/>
      <c r="E630" s="52"/>
      <c r="F630"/>
      <c r="G630"/>
      <c r="H630"/>
      <c r="I630"/>
      <c r="J630" s="64"/>
      <c r="K630"/>
      <c r="L630"/>
      <c r="M630"/>
      <c r="N630" s="64"/>
      <c r="O630"/>
      <c r="P630"/>
      <c r="Q630"/>
      <c r="R630" s="64"/>
      <c r="S630"/>
      <c r="T630"/>
      <c r="U630"/>
      <c r="V630" s="64"/>
      <c r="W630"/>
      <c r="X630"/>
      <c r="Y630"/>
      <c r="Z630"/>
      <c r="AA630"/>
      <c r="AB630"/>
    </row>
    <row r="631" spans="1:28" x14ac:dyDescent="0.2">
      <c r="A631"/>
      <c r="B631"/>
      <c r="C631" s="52"/>
      <c r="D631" s="52"/>
      <c r="E631" s="52"/>
      <c r="F631"/>
      <c r="G631"/>
      <c r="H631"/>
      <c r="I631"/>
      <c r="J631" s="64"/>
      <c r="K631"/>
      <c r="L631"/>
      <c r="M631"/>
      <c r="N631" s="64"/>
      <c r="O631"/>
      <c r="P631"/>
      <c r="Q631"/>
      <c r="R631" s="64"/>
      <c r="S631"/>
      <c r="T631"/>
      <c r="U631"/>
      <c r="V631" s="64"/>
      <c r="W631"/>
      <c r="X631"/>
      <c r="Y631"/>
      <c r="Z631"/>
      <c r="AA631"/>
      <c r="AB631"/>
    </row>
    <row r="632" spans="1:28" x14ac:dyDescent="0.2">
      <c r="A632"/>
      <c r="B632"/>
      <c r="C632" s="52"/>
      <c r="D632" s="52"/>
      <c r="E632" s="52"/>
      <c r="F632"/>
      <c r="G632"/>
      <c r="H632"/>
      <c r="I632"/>
      <c r="J632" s="64"/>
      <c r="K632"/>
      <c r="L632"/>
      <c r="M632"/>
      <c r="N632" s="64"/>
      <c r="O632"/>
      <c r="P632"/>
      <c r="Q632"/>
      <c r="R632" s="64"/>
      <c r="S632"/>
      <c r="T632"/>
      <c r="U632"/>
      <c r="V632" s="64"/>
      <c r="W632"/>
      <c r="X632"/>
      <c r="Y632"/>
      <c r="Z632"/>
      <c r="AA632"/>
      <c r="AB632"/>
    </row>
    <row r="633" spans="1:28" x14ac:dyDescent="0.2">
      <c r="A633"/>
      <c r="B633"/>
      <c r="C633" s="52"/>
      <c r="D633" s="52"/>
      <c r="E633" s="52"/>
      <c r="F633"/>
      <c r="G633"/>
      <c r="H633"/>
      <c r="I633"/>
      <c r="J633" s="64"/>
      <c r="K633"/>
      <c r="L633"/>
      <c r="M633"/>
      <c r="N633" s="64"/>
      <c r="O633"/>
      <c r="P633"/>
      <c r="Q633"/>
      <c r="R633" s="64"/>
      <c r="S633"/>
      <c r="T633"/>
      <c r="U633"/>
      <c r="V633" s="64"/>
      <c r="W633"/>
      <c r="X633"/>
      <c r="Y633"/>
      <c r="Z633"/>
      <c r="AA633"/>
      <c r="AB633"/>
    </row>
    <row r="634" spans="1:28" x14ac:dyDescent="0.2">
      <c r="A634"/>
      <c r="B634"/>
      <c r="C634" s="52"/>
      <c r="D634" s="52"/>
      <c r="E634" s="52"/>
      <c r="F634"/>
      <c r="G634"/>
      <c r="H634"/>
      <c r="I634"/>
      <c r="J634" s="64"/>
      <c r="K634"/>
      <c r="L634"/>
      <c r="M634"/>
      <c r="N634" s="64"/>
      <c r="O634"/>
      <c r="P634"/>
      <c r="Q634"/>
      <c r="R634" s="64"/>
      <c r="S634"/>
      <c r="T634"/>
      <c r="U634"/>
      <c r="V634" s="64"/>
      <c r="W634"/>
      <c r="X634"/>
      <c r="Y634"/>
      <c r="Z634"/>
      <c r="AA634"/>
      <c r="AB634"/>
    </row>
    <row r="635" spans="1:28" x14ac:dyDescent="0.2">
      <c r="A635"/>
      <c r="B635"/>
      <c r="C635" s="52"/>
      <c r="D635" s="52"/>
      <c r="E635" s="52"/>
      <c r="F635"/>
      <c r="G635"/>
      <c r="H635"/>
      <c r="I635"/>
      <c r="J635" s="64"/>
      <c r="K635"/>
      <c r="L635"/>
      <c r="M635"/>
      <c r="N635" s="64"/>
      <c r="O635"/>
      <c r="P635"/>
      <c r="Q635"/>
      <c r="R635" s="64"/>
      <c r="S635"/>
      <c r="T635"/>
      <c r="U635"/>
      <c r="V635" s="64"/>
      <c r="W635"/>
      <c r="X635"/>
      <c r="Y635"/>
      <c r="Z635"/>
      <c r="AA635"/>
      <c r="AB635"/>
    </row>
    <row r="636" spans="1:28" x14ac:dyDescent="0.2">
      <c r="A636"/>
      <c r="B636"/>
      <c r="C636" s="52"/>
      <c r="D636" s="52"/>
      <c r="E636" s="52"/>
      <c r="F636"/>
      <c r="G636"/>
      <c r="H636"/>
      <c r="I636"/>
      <c r="J636" s="64"/>
      <c r="K636"/>
      <c r="L636"/>
      <c r="M636"/>
      <c r="N636" s="64"/>
      <c r="O636"/>
      <c r="P636"/>
      <c r="Q636"/>
      <c r="R636" s="64"/>
      <c r="S636"/>
      <c r="T636"/>
      <c r="U636"/>
      <c r="V636" s="64"/>
      <c r="W636"/>
      <c r="X636"/>
      <c r="Y636"/>
      <c r="Z636"/>
      <c r="AA636"/>
      <c r="AB636"/>
    </row>
    <row r="637" spans="1:28" x14ac:dyDescent="0.2">
      <c r="A637"/>
      <c r="B637"/>
      <c r="C637" s="52"/>
      <c r="D637" s="52"/>
      <c r="E637" s="52"/>
      <c r="F637"/>
      <c r="G637"/>
      <c r="H637"/>
      <c r="I637"/>
      <c r="J637" s="64"/>
      <c r="K637"/>
      <c r="L637"/>
      <c r="M637"/>
      <c r="N637" s="64"/>
      <c r="O637"/>
      <c r="P637"/>
      <c r="Q637"/>
      <c r="R637" s="64"/>
      <c r="S637"/>
      <c r="T637"/>
      <c r="U637"/>
      <c r="V637" s="64"/>
      <c r="W637"/>
      <c r="X637"/>
      <c r="Y637"/>
      <c r="Z637"/>
      <c r="AA637"/>
      <c r="AB637"/>
    </row>
    <row r="638" spans="1:28" x14ac:dyDescent="0.2">
      <c r="A638"/>
      <c r="B638"/>
      <c r="C638" s="52"/>
      <c r="D638" s="52"/>
      <c r="E638" s="52"/>
      <c r="F638"/>
      <c r="G638"/>
      <c r="H638"/>
      <c r="I638"/>
      <c r="J638" s="64"/>
      <c r="K638"/>
      <c r="L638"/>
      <c r="M638"/>
      <c r="N638" s="64"/>
      <c r="O638"/>
      <c r="P638"/>
      <c r="Q638"/>
      <c r="R638" s="64"/>
      <c r="S638"/>
      <c r="T638"/>
      <c r="U638"/>
      <c r="V638" s="64"/>
      <c r="W638"/>
      <c r="X638"/>
      <c r="Y638"/>
      <c r="Z638"/>
      <c r="AA638"/>
      <c r="AB638"/>
    </row>
    <row r="639" spans="1:28" x14ac:dyDescent="0.2">
      <c r="A639"/>
      <c r="B639"/>
      <c r="C639" s="52"/>
      <c r="D639" s="52"/>
      <c r="E639" s="52"/>
      <c r="F639"/>
      <c r="G639"/>
      <c r="H639"/>
      <c r="I639"/>
      <c r="J639" s="64"/>
      <c r="K639"/>
      <c r="L639"/>
      <c r="M639"/>
      <c r="N639" s="64"/>
      <c r="O639"/>
      <c r="P639"/>
      <c r="Q639"/>
      <c r="R639" s="64"/>
      <c r="S639"/>
      <c r="T639"/>
      <c r="U639"/>
      <c r="V639" s="64"/>
      <c r="W639"/>
      <c r="X639"/>
      <c r="Y639"/>
      <c r="Z639"/>
      <c r="AA639"/>
      <c r="AB639"/>
    </row>
    <row r="640" spans="1:28" x14ac:dyDescent="0.2">
      <c r="A640"/>
      <c r="B640"/>
      <c r="C640" s="52"/>
      <c r="D640" s="52"/>
      <c r="E640" s="52"/>
      <c r="F640"/>
      <c r="G640"/>
      <c r="H640"/>
      <c r="I640"/>
      <c r="J640" s="64"/>
      <c r="K640"/>
      <c r="L640"/>
      <c r="M640"/>
      <c r="N640" s="64"/>
      <c r="O640"/>
      <c r="P640"/>
      <c r="Q640"/>
      <c r="R640" s="64"/>
      <c r="S640"/>
      <c r="T640"/>
      <c r="U640"/>
      <c r="V640" s="64"/>
      <c r="W640"/>
      <c r="X640"/>
      <c r="Y640"/>
      <c r="Z640"/>
      <c r="AA640"/>
      <c r="AB640"/>
    </row>
    <row r="641" spans="1:28" x14ac:dyDescent="0.2">
      <c r="A641"/>
      <c r="B641"/>
      <c r="C641" s="52"/>
      <c r="D641" s="52"/>
      <c r="E641" s="52"/>
      <c r="F641"/>
      <c r="G641"/>
      <c r="H641"/>
      <c r="I641"/>
      <c r="J641" s="64"/>
      <c r="K641"/>
      <c r="L641"/>
      <c r="M641"/>
      <c r="N641" s="64"/>
      <c r="O641"/>
      <c r="P641"/>
      <c r="Q641"/>
      <c r="R641" s="64"/>
      <c r="S641"/>
      <c r="T641"/>
      <c r="U641"/>
      <c r="V641" s="64"/>
      <c r="W641"/>
      <c r="X641"/>
      <c r="Y641"/>
      <c r="Z641"/>
      <c r="AA641"/>
      <c r="AB641"/>
    </row>
    <row r="642" spans="1:28" x14ac:dyDescent="0.2">
      <c r="A642"/>
      <c r="B642"/>
      <c r="C642" s="52"/>
      <c r="D642" s="52"/>
      <c r="E642" s="52"/>
      <c r="F642"/>
      <c r="G642"/>
      <c r="H642"/>
      <c r="I642"/>
      <c r="J642" s="64"/>
      <c r="K642"/>
      <c r="L642"/>
      <c r="M642"/>
      <c r="N642" s="64"/>
      <c r="O642"/>
      <c r="P642"/>
      <c r="Q642"/>
      <c r="R642" s="64"/>
      <c r="S642"/>
      <c r="T642"/>
      <c r="U642"/>
      <c r="V642" s="64"/>
      <c r="W642"/>
      <c r="X642"/>
      <c r="Y642"/>
      <c r="Z642"/>
      <c r="AA642"/>
      <c r="AB642"/>
    </row>
    <row r="643" spans="1:28" x14ac:dyDescent="0.2">
      <c r="A643"/>
      <c r="B643"/>
      <c r="C643" s="52"/>
      <c r="D643" s="52"/>
      <c r="E643" s="52"/>
      <c r="F643"/>
      <c r="G643"/>
      <c r="H643"/>
      <c r="I643"/>
      <c r="J643" s="64"/>
      <c r="K643"/>
      <c r="L643"/>
      <c r="M643"/>
      <c r="N643" s="64"/>
      <c r="O643"/>
      <c r="P643"/>
      <c r="Q643"/>
      <c r="R643" s="64"/>
      <c r="S643"/>
      <c r="T643"/>
      <c r="U643"/>
      <c r="V643" s="64"/>
      <c r="W643"/>
      <c r="X643"/>
      <c r="Y643"/>
      <c r="Z643"/>
      <c r="AA643"/>
      <c r="AB643"/>
    </row>
    <row r="644" spans="1:28" x14ac:dyDescent="0.2">
      <c r="A644"/>
      <c r="B644"/>
      <c r="C644" s="52"/>
      <c r="D644" s="52"/>
      <c r="E644" s="52"/>
      <c r="F644"/>
      <c r="G644"/>
      <c r="H644"/>
      <c r="I644"/>
      <c r="J644" s="64"/>
      <c r="K644"/>
      <c r="L644"/>
      <c r="M644"/>
      <c r="N644" s="64"/>
      <c r="O644"/>
      <c r="P644"/>
      <c r="Q644"/>
      <c r="R644" s="64"/>
      <c r="S644"/>
      <c r="T644"/>
      <c r="U644"/>
      <c r="V644" s="64"/>
      <c r="W644"/>
      <c r="X644"/>
      <c r="Y644"/>
      <c r="Z644"/>
      <c r="AA644"/>
      <c r="AB644"/>
    </row>
    <row r="645" spans="1:28" x14ac:dyDescent="0.2">
      <c r="A645"/>
      <c r="B645"/>
      <c r="C645" s="52"/>
      <c r="D645" s="52"/>
      <c r="E645" s="52"/>
      <c r="F645"/>
      <c r="G645"/>
      <c r="H645"/>
      <c r="I645"/>
      <c r="J645" s="64"/>
      <c r="K645"/>
      <c r="L645"/>
      <c r="M645"/>
      <c r="N645" s="64"/>
      <c r="O645"/>
      <c r="P645"/>
      <c r="Q645"/>
      <c r="R645" s="64"/>
      <c r="S645"/>
      <c r="T645"/>
      <c r="U645"/>
      <c r="V645" s="64"/>
      <c r="W645"/>
      <c r="X645"/>
      <c r="Y645"/>
      <c r="Z645"/>
      <c r="AA645"/>
      <c r="AB645"/>
    </row>
    <row r="646" spans="1:28" x14ac:dyDescent="0.2">
      <c r="A646"/>
      <c r="B646"/>
      <c r="C646" s="52"/>
      <c r="D646" s="52"/>
      <c r="E646" s="52"/>
      <c r="F646"/>
      <c r="G646"/>
      <c r="H646"/>
      <c r="I646"/>
      <c r="J646" s="64"/>
      <c r="K646"/>
      <c r="L646"/>
      <c r="M646"/>
      <c r="N646" s="64"/>
      <c r="O646"/>
      <c r="P646"/>
      <c r="Q646"/>
      <c r="R646" s="64"/>
      <c r="S646"/>
      <c r="T646"/>
      <c r="U646"/>
      <c r="V646" s="64"/>
      <c r="W646"/>
      <c r="X646"/>
      <c r="Y646"/>
      <c r="Z646"/>
      <c r="AA646"/>
      <c r="AB646"/>
    </row>
    <row r="647" spans="1:28" x14ac:dyDescent="0.2">
      <c r="A647"/>
      <c r="B647"/>
      <c r="C647" s="52"/>
      <c r="D647" s="52"/>
      <c r="E647" s="52"/>
      <c r="F647"/>
      <c r="G647"/>
      <c r="H647"/>
      <c r="I647"/>
      <c r="J647" s="64"/>
      <c r="K647"/>
      <c r="L647"/>
      <c r="M647"/>
      <c r="N647" s="64"/>
      <c r="O647"/>
      <c r="P647"/>
      <c r="Q647"/>
      <c r="R647" s="64"/>
      <c r="S647"/>
      <c r="T647"/>
      <c r="U647"/>
      <c r="V647" s="64"/>
      <c r="W647"/>
      <c r="X647"/>
      <c r="Y647"/>
      <c r="Z647"/>
      <c r="AA647"/>
      <c r="AB647"/>
    </row>
    <row r="648" spans="1:28" x14ac:dyDescent="0.2">
      <c r="A648"/>
      <c r="B648"/>
      <c r="C648" s="52"/>
      <c r="D648" s="52"/>
      <c r="E648" s="52"/>
      <c r="F648"/>
      <c r="G648"/>
      <c r="H648"/>
      <c r="I648"/>
      <c r="J648" s="64"/>
      <c r="K648"/>
      <c r="L648"/>
      <c r="M648"/>
      <c r="N648" s="64"/>
      <c r="O648"/>
      <c r="P648"/>
      <c r="Q648"/>
      <c r="R648" s="64"/>
      <c r="S648"/>
      <c r="T648"/>
      <c r="U648"/>
      <c r="V648" s="64"/>
      <c r="W648"/>
      <c r="X648"/>
      <c r="Y648"/>
      <c r="Z648"/>
      <c r="AA648"/>
      <c r="AB648"/>
    </row>
    <row r="649" spans="1:28" x14ac:dyDescent="0.2">
      <c r="A649"/>
      <c r="B649"/>
      <c r="C649" s="52"/>
      <c r="D649" s="52"/>
      <c r="E649" s="52"/>
      <c r="F649"/>
      <c r="G649"/>
      <c r="H649"/>
      <c r="I649"/>
      <c r="J649" s="64"/>
      <c r="K649"/>
      <c r="L649"/>
      <c r="M649"/>
      <c r="N649" s="64"/>
      <c r="O649"/>
      <c r="P649"/>
      <c r="Q649"/>
      <c r="R649" s="64"/>
      <c r="S649"/>
      <c r="T649"/>
      <c r="U649"/>
      <c r="V649" s="64"/>
      <c r="W649"/>
      <c r="X649"/>
      <c r="Y649"/>
      <c r="Z649"/>
      <c r="AA649"/>
      <c r="AB649"/>
    </row>
    <row r="650" spans="1:28" x14ac:dyDescent="0.2">
      <c r="A650"/>
      <c r="B650"/>
      <c r="C650" s="52"/>
      <c r="D650" s="52"/>
      <c r="E650" s="52"/>
      <c r="F650"/>
      <c r="G650"/>
      <c r="H650"/>
      <c r="I650"/>
      <c r="J650" s="64"/>
      <c r="K650"/>
      <c r="L650"/>
      <c r="M650"/>
      <c r="N650" s="64"/>
      <c r="O650"/>
      <c r="P650"/>
      <c r="Q650"/>
      <c r="R650" s="64"/>
      <c r="S650"/>
      <c r="T650"/>
      <c r="U650"/>
      <c r="V650" s="64"/>
      <c r="W650"/>
      <c r="X650"/>
      <c r="Y650"/>
      <c r="Z650"/>
      <c r="AA650"/>
      <c r="AB650"/>
    </row>
    <row r="651" spans="1:28" x14ac:dyDescent="0.2">
      <c r="A651"/>
      <c r="B651"/>
      <c r="C651" s="52"/>
      <c r="D651" s="52"/>
      <c r="E651" s="52"/>
      <c r="F651"/>
      <c r="G651"/>
      <c r="H651"/>
      <c r="I651"/>
      <c r="J651" s="64"/>
      <c r="K651"/>
      <c r="L651"/>
      <c r="M651"/>
      <c r="N651" s="64"/>
      <c r="O651"/>
      <c r="P651"/>
      <c r="Q651"/>
      <c r="R651" s="64"/>
      <c r="S651"/>
      <c r="T651"/>
      <c r="U651"/>
      <c r="V651" s="64"/>
      <c r="W651"/>
      <c r="X651"/>
      <c r="Y651"/>
      <c r="Z651"/>
      <c r="AA651"/>
      <c r="AB651"/>
    </row>
    <row r="652" spans="1:28" x14ac:dyDescent="0.2">
      <c r="A652"/>
      <c r="B652"/>
      <c r="C652" s="52"/>
      <c r="D652" s="52"/>
      <c r="E652" s="52"/>
      <c r="F652"/>
      <c r="G652"/>
      <c r="H652"/>
      <c r="I652"/>
      <c r="J652" s="64"/>
      <c r="K652"/>
      <c r="L652"/>
      <c r="M652"/>
      <c r="N652" s="64"/>
      <c r="O652"/>
      <c r="P652"/>
      <c r="Q652"/>
      <c r="R652" s="64"/>
      <c r="S652"/>
      <c r="T652"/>
      <c r="U652"/>
      <c r="V652" s="64"/>
      <c r="W652"/>
      <c r="X652"/>
      <c r="Y652"/>
      <c r="Z652"/>
      <c r="AA652"/>
      <c r="AB652"/>
    </row>
    <row r="653" spans="1:28" x14ac:dyDescent="0.2">
      <c r="A653"/>
      <c r="B653"/>
      <c r="C653" s="52"/>
      <c r="D653" s="52"/>
      <c r="E653" s="52"/>
      <c r="F653"/>
      <c r="G653"/>
      <c r="H653"/>
      <c r="I653"/>
      <c r="J653" s="64"/>
      <c r="K653"/>
      <c r="L653"/>
      <c r="M653"/>
      <c r="N653" s="64"/>
      <c r="O653"/>
      <c r="P653"/>
      <c r="Q653"/>
      <c r="R653" s="64"/>
      <c r="S653"/>
      <c r="T653"/>
      <c r="U653"/>
      <c r="V653" s="64"/>
      <c r="W653"/>
      <c r="X653"/>
      <c r="Y653"/>
      <c r="Z653"/>
      <c r="AA653"/>
      <c r="AB653"/>
    </row>
    <row r="654" spans="1:28" x14ac:dyDescent="0.2">
      <c r="A654"/>
      <c r="B654"/>
      <c r="C654" s="52"/>
      <c r="D654" s="52"/>
      <c r="E654" s="52"/>
      <c r="F654"/>
      <c r="G654"/>
      <c r="H654"/>
      <c r="I654"/>
      <c r="J654" s="64"/>
      <c r="K654"/>
      <c r="L654"/>
      <c r="M654"/>
      <c r="N654" s="64"/>
      <c r="O654"/>
      <c r="P654"/>
      <c r="Q654"/>
      <c r="R654" s="64"/>
      <c r="S654"/>
      <c r="T654"/>
      <c r="U654"/>
      <c r="V654" s="64"/>
      <c r="W654"/>
      <c r="X654"/>
      <c r="Y654"/>
      <c r="Z654"/>
      <c r="AA654"/>
      <c r="AB654"/>
    </row>
    <row r="655" spans="1:28" x14ac:dyDescent="0.2">
      <c r="A655"/>
      <c r="B655"/>
      <c r="C655" s="52"/>
      <c r="D655" s="52"/>
      <c r="E655" s="52"/>
      <c r="F655"/>
      <c r="G655"/>
      <c r="H655"/>
      <c r="I655"/>
      <c r="J655" s="64"/>
      <c r="K655"/>
      <c r="L655"/>
      <c r="M655"/>
      <c r="N655" s="64"/>
      <c r="O655"/>
      <c r="P655"/>
      <c r="Q655"/>
      <c r="R655" s="64"/>
      <c r="S655"/>
      <c r="T655"/>
      <c r="U655"/>
      <c r="V655" s="64"/>
      <c r="W655"/>
      <c r="X655"/>
      <c r="Y655"/>
      <c r="Z655"/>
      <c r="AA655"/>
      <c r="AB655"/>
    </row>
    <row r="656" spans="1:28" x14ac:dyDescent="0.2">
      <c r="A656"/>
      <c r="B656"/>
      <c r="C656" s="52"/>
      <c r="D656" s="52"/>
      <c r="E656" s="52"/>
      <c r="F656"/>
      <c r="G656"/>
      <c r="H656"/>
      <c r="I656"/>
      <c r="J656" s="64"/>
      <c r="K656"/>
      <c r="L656"/>
      <c r="M656"/>
      <c r="N656" s="64"/>
      <c r="O656"/>
      <c r="P656"/>
      <c r="Q656"/>
      <c r="R656" s="64"/>
      <c r="S656"/>
      <c r="T656"/>
      <c r="U656"/>
      <c r="V656" s="64"/>
      <c r="W656"/>
      <c r="X656"/>
      <c r="Y656"/>
      <c r="Z656"/>
      <c r="AA656"/>
      <c r="AB656"/>
    </row>
    <row r="657" spans="1:28" x14ac:dyDescent="0.2">
      <c r="A657"/>
      <c r="B657"/>
      <c r="C657" s="52"/>
      <c r="D657" s="52"/>
      <c r="E657" s="52"/>
      <c r="F657"/>
      <c r="G657"/>
      <c r="H657"/>
      <c r="I657"/>
      <c r="J657" s="64"/>
      <c r="K657"/>
      <c r="L657"/>
      <c r="M657"/>
      <c r="N657" s="64"/>
      <c r="O657"/>
      <c r="P657"/>
      <c r="Q657"/>
      <c r="R657" s="64"/>
      <c r="S657"/>
      <c r="T657"/>
      <c r="U657"/>
      <c r="V657" s="64"/>
      <c r="W657"/>
      <c r="X657"/>
      <c r="Y657"/>
      <c r="Z657"/>
      <c r="AA657"/>
      <c r="AB657"/>
    </row>
    <row r="658" spans="1:28" x14ac:dyDescent="0.2">
      <c r="A658"/>
      <c r="B658"/>
      <c r="C658" s="52"/>
      <c r="D658" s="52"/>
      <c r="E658" s="52"/>
      <c r="F658"/>
      <c r="G658"/>
      <c r="H658"/>
      <c r="I658"/>
      <c r="J658" s="64"/>
      <c r="K658"/>
      <c r="L658"/>
      <c r="M658"/>
      <c r="N658" s="64"/>
      <c r="O658"/>
      <c r="P658"/>
      <c r="Q658"/>
      <c r="R658" s="64"/>
      <c r="S658"/>
      <c r="T658"/>
      <c r="U658"/>
      <c r="V658" s="64"/>
      <c r="W658"/>
      <c r="X658"/>
      <c r="Y658"/>
      <c r="Z658"/>
      <c r="AA658"/>
      <c r="AB658"/>
    </row>
    <row r="659" spans="1:28" x14ac:dyDescent="0.2">
      <c r="A659"/>
      <c r="B659"/>
      <c r="C659" s="52"/>
      <c r="D659" s="52"/>
      <c r="E659" s="52"/>
      <c r="F659"/>
      <c r="G659"/>
      <c r="H659"/>
      <c r="I659"/>
      <c r="J659" s="64"/>
      <c r="K659"/>
      <c r="L659"/>
      <c r="M659"/>
      <c r="N659" s="64"/>
      <c r="O659"/>
      <c r="P659"/>
      <c r="Q659"/>
      <c r="R659" s="64"/>
      <c r="S659"/>
      <c r="T659"/>
      <c r="U659"/>
      <c r="V659" s="64"/>
      <c r="W659"/>
      <c r="X659"/>
      <c r="Y659"/>
      <c r="Z659"/>
      <c r="AA659"/>
      <c r="AB659"/>
    </row>
    <row r="660" spans="1:28" x14ac:dyDescent="0.2">
      <c r="A660"/>
      <c r="B660"/>
      <c r="C660" s="52"/>
      <c r="D660" s="52"/>
      <c r="E660" s="52"/>
      <c r="F660"/>
      <c r="G660"/>
      <c r="H660"/>
      <c r="I660"/>
      <c r="J660" s="64"/>
      <c r="K660"/>
      <c r="L660"/>
      <c r="M660"/>
      <c r="N660" s="64"/>
      <c r="O660"/>
      <c r="P660"/>
      <c r="Q660"/>
      <c r="R660" s="64"/>
      <c r="S660"/>
      <c r="T660"/>
      <c r="U660"/>
      <c r="V660" s="64"/>
      <c r="W660"/>
      <c r="X660"/>
      <c r="Y660"/>
      <c r="Z660"/>
      <c r="AA660"/>
      <c r="AB660"/>
    </row>
    <row r="661" spans="1:28" x14ac:dyDescent="0.2">
      <c r="A661"/>
      <c r="B661"/>
      <c r="C661" s="52"/>
      <c r="D661" s="52"/>
      <c r="E661" s="52"/>
      <c r="F661"/>
      <c r="G661"/>
      <c r="H661"/>
      <c r="I661"/>
      <c r="J661" s="64"/>
      <c r="K661"/>
      <c r="L661"/>
      <c r="M661"/>
      <c r="N661" s="64"/>
      <c r="O661"/>
      <c r="P661"/>
      <c r="Q661"/>
      <c r="R661" s="64"/>
      <c r="S661"/>
      <c r="T661"/>
      <c r="U661"/>
      <c r="V661" s="64"/>
      <c r="W661"/>
      <c r="X661"/>
      <c r="Y661"/>
      <c r="Z661"/>
      <c r="AA661"/>
      <c r="AB661"/>
    </row>
    <row r="662" spans="1:28" x14ac:dyDescent="0.2">
      <c r="A662"/>
      <c r="B662"/>
      <c r="C662" s="52"/>
      <c r="D662" s="52"/>
      <c r="E662" s="52"/>
      <c r="F662"/>
      <c r="G662"/>
      <c r="H662"/>
      <c r="I662"/>
      <c r="J662" s="64"/>
      <c r="K662"/>
      <c r="L662"/>
      <c r="M662"/>
      <c r="N662" s="64"/>
      <c r="O662"/>
      <c r="P662"/>
      <c r="Q662"/>
      <c r="R662" s="64"/>
      <c r="S662"/>
      <c r="T662"/>
      <c r="U662"/>
      <c r="V662" s="64"/>
      <c r="W662"/>
      <c r="X662"/>
      <c r="Y662"/>
      <c r="Z662"/>
      <c r="AA662"/>
      <c r="AB662"/>
    </row>
    <row r="663" spans="1:28" x14ac:dyDescent="0.2">
      <c r="A663"/>
      <c r="B663"/>
      <c r="C663" s="52"/>
      <c r="D663" s="52"/>
      <c r="E663" s="52"/>
      <c r="F663"/>
      <c r="G663"/>
      <c r="H663"/>
      <c r="I663"/>
      <c r="J663" s="64"/>
      <c r="K663"/>
      <c r="L663"/>
      <c r="M663"/>
      <c r="N663" s="64"/>
      <c r="O663"/>
      <c r="P663"/>
      <c r="Q663"/>
      <c r="R663" s="64"/>
      <c r="S663"/>
      <c r="T663"/>
      <c r="U663"/>
      <c r="V663" s="64"/>
      <c r="W663"/>
      <c r="X663"/>
      <c r="Y663"/>
      <c r="Z663"/>
      <c r="AA663"/>
      <c r="AB663"/>
    </row>
    <row r="664" spans="1:28" x14ac:dyDescent="0.2">
      <c r="A664"/>
      <c r="B664"/>
      <c r="C664" s="52"/>
      <c r="D664" s="52"/>
      <c r="E664" s="52"/>
      <c r="F664"/>
      <c r="G664"/>
      <c r="H664"/>
      <c r="I664"/>
      <c r="J664" s="64"/>
      <c r="K664"/>
      <c r="L664"/>
      <c r="M664"/>
      <c r="N664" s="64"/>
      <c r="O664"/>
      <c r="P664"/>
      <c r="Q664"/>
      <c r="R664" s="64"/>
      <c r="S664"/>
      <c r="T664"/>
      <c r="U664"/>
      <c r="V664" s="64"/>
      <c r="W664"/>
      <c r="X664"/>
      <c r="Y664"/>
      <c r="Z664"/>
      <c r="AA664"/>
      <c r="AB664"/>
    </row>
    <row r="665" spans="1:28" x14ac:dyDescent="0.2">
      <c r="A665"/>
      <c r="B665"/>
      <c r="C665" s="52"/>
      <c r="D665" s="52"/>
      <c r="E665" s="52"/>
      <c r="F665"/>
      <c r="G665"/>
      <c r="H665"/>
      <c r="I665"/>
      <c r="J665" s="64"/>
      <c r="K665"/>
      <c r="L665"/>
      <c r="M665"/>
      <c r="N665" s="64"/>
      <c r="O665"/>
      <c r="P665"/>
      <c r="Q665"/>
      <c r="R665" s="64"/>
      <c r="S665"/>
      <c r="T665"/>
      <c r="U665"/>
      <c r="V665" s="64"/>
      <c r="W665"/>
      <c r="X665"/>
      <c r="Y665"/>
      <c r="Z665"/>
      <c r="AA665"/>
      <c r="AB665"/>
    </row>
    <row r="666" spans="1:28" x14ac:dyDescent="0.2">
      <c r="A666"/>
      <c r="B666"/>
      <c r="C666" s="52"/>
      <c r="D666" s="52"/>
      <c r="E666" s="52"/>
      <c r="F666"/>
      <c r="G666"/>
      <c r="H666"/>
      <c r="I666"/>
      <c r="J666" s="64"/>
      <c r="K666"/>
      <c r="L666"/>
      <c r="M666"/>
      <c r="N666" s="64"/>
      <c r="O666"/>
      <c r="P666"/>
      <c r="Q666"/>
      <c r="R666" s="64"/>
      <c r="S666"/>
      <c r="T666"/>
      <c r="U666"/>
      <c r="V666" s="64"/>
      <c r="W666"/>
      <c r="X666"/>
      <c r="Y666"/>
      <c r="Z666"/>
      <c r="AA666"/>
      <c r="AB666"/>
    </row>
    <row r="667" spans="1:28" x14ac:dyDescent="0.2">
      <c r="A667"/>
      <c r="B667"/>
      <c r="C667" s="52"/>
      <c r="D667" s="52"/>
      <c r="E667" s="52"/>
      <c r="F667"/>
      <c r="G667"/>
      <c r="H667"/>
      <c r="I667"/>
      <c r="J667" s="64"/>
      <c r="K667"/>
      <c r="L667"/>
      <c r="M667"/>
      <c r="N667" s="64"/>
      <c r="O667"/>
      <c r="P667"/>
      <c r="Q667"/>
      <c r="R667" s="64"/>
      <c r="S667"/>
      <c r="T667"/>
      <c r="U667"/>
      <c r="V667" s="64"/>
      <c r="W667"/>
      <c r="X667"/>
      <c r="Y667"/>
      <c r="Z667"/>
      <c r="AA667"/>
      <c r="AB667"/>
    </row>
    <row r="668" spans="1:28" x14ac:dyDescent="0.2">
      <c r="A668"/>
      <c r="B668"/>
      <c r="C668" s="52"/>
      <c r="D668" s="52"/>
      <c r="E668" s="52"/>
      <c r="F668"/>
      <c r="G668"/>
      <c r="H668"/>
      <c r="I668"/>
      <c r="J668" s="64"/>
      <c r="K668"/>
      <c r="L668"/>
      <c r="M668"/>
      <c r="N668" s="64"/>
      <c r="O668"/>
      <c r="P668"/>
      <c r="Q668"/>
      <c r="R668" s="64"/>
      <c r="S668"/>
      <c r="T668"/>
      <c r="U668"/>
      <c r="V668" s="64"/>
      <c r="W668"/>
      <c r="X668"/>
      <c r="Y668"/>
      <c r="Z668"/>
      <c r="AA668"/>
      <c r="AB668"/>
    </row>
    <row r="669" spans="1:28" x14ac:dyDescent="0.2">
      <c r="A669"/>
      <c r="B669"/>
      <c r="C669" s="52"/>
      <c r="D669" s="52"/>
      <c r="E669" s="52"/>
      <c r="F669"/>
      <c r="G669"/>
      <c r="H669"/>
      <c r="I669"/>
      <c r="J669" s="64"/>
      <c r="K669"/>
      <c r="L669"/>
      <c r="M669"/>
      <c r="N669" s="64"/>
      <c r="O669"/>
      <c r="P669"/>
      <c r="Q669"/>
      <c r="R669" s="64"/>
      <c r="S669"/>
      <c r="T669"/>
      <c r="U669"/>
      <c r="V669" s="64"/>
      <c r="W669"/>
      <c r="X669"/>
      <c r="Y669"/>
      <c r="Z669"/>
      <c r="AA669"/>
      <c r="AB669"/>
    </row>
    <row r="670" spans="1:28" x14ac:dyDescent="0.2">
      <c r="A670"/>
      <c r="B670"/>
      <c r="C670" s="52"/>
      <c r="D670" s="52"/>
      <c r="E670" s="52"/>
      <c r="F670"/>
      <c r="G670"/>
      <c r="H670"/>
      <c r="I670"/>
      <c r="J670" s="64"/>
      <c r="K670"/>
      <c r="L670"/>
      <c r="M670"/>
      <c r="N670" s="64"/>
      <c r="O670"/>
      <c r="P670"/>
      <c r="Q670"/>
      <c r="R670" s="64"/>
      <c r="S670"/>
      <c r="T670"/>
      <c r="U670"/>
      <c r="V670" s="64"/>
      <c r="W670"/>
      <c r="X670"/>
      <c r="Y670"/>
      <c r="Z670"/>
      <c r="AA670"/>
      <c r="AB670"/>
    </row>
    <row r="671" spans="1:28" x14ac:dyDescent="0.2">
      <c r="A671"/>
      <c r="B671"/>
      <c r="C671" s="52"/>
      <c r="D671" s="52"/>
      <c r="E671" s="52"/>
      <c r="F671"/>
      <c r="G671"/>
      <c r="H671"/>
      <c r="I671"/>
      <c r="J671" s="64"/>
      <c r="K671"/>
      <c r="L671"/>
      <c r="M671"/>
      <c r="N671" s="64"/>
      <c r="O671"/>
      <c r="P671"/>
      <c r="Q671"/>
      <c r="R671" s="64"/>
      <c r="S671"/>
      <c r="T671"/>
      <c r="U671"/>
      <c r="V671" s="64"/>
      <c r="W671"/>
      <c r="X671"/>
      <c r="Y671"/>
      <c r="Z671"/>
      <c r="AA671"/>
      <c r="AB671"/>
    </row>
    <row r="672" spans="1:28" x14ac:dyDescent="0.2">
      <c r="A672"/>
      <c r="B672"/>
      <c r="C672" s="52"/>
      <c r="D672" s="52"/>
      <c r="E672" s="52"/>
      <c r="F672"/>
      <c r="G672"/>
      <c r="H672"/>
      <c r="I672"/>
      <c r="J672" s="64"/>
      <c r="K672"/>
      <c r="L672"/>
      <c r="M672"/>
      <c r="N672" s="64"/>
      <c r="O672"/>
      <c r="P672"/>
      <c r="Q672"/>
      <c r="R672" s="64"/>
      <c r="S672"/>
      <c r="T672"/>
      <c r="U672"/>
      <c r="V672" s="64"/>
      <c r="W672"/>
      <c r="X672"/>
      <c r="Y672"/>
      <c r="Z672"/>
      <c r="AA672"/>
      <c r="AB672"/>
    </row>
    <row r="673" spans="1:28" x14ac:dyDescent="0.2">
      <c r="A673"/>
      <c r="B673"/>
      <c r="C673" s="52"/>
      <c r="D673" s="52"/>
      <c r="E673" s="52"/>
      <c r="F673"/>
      <c r="G673"/>
      <c r="H673"/>
      <c r="I673"/>
      <c r="J673" s="64"/>
      <c r="K673"/>
      <c r="L673"/>
      <c r="M673"/>
      <c r="N673" s="64"/>
      <c r="O673"/>
      <c r="P673"/>
      <c r="Q673"/>
      <c r="R673" s="64"/>
      <c r="S673"/>
      <c r="T673"/>
      <c r="U673"/>
      <c r="V673" s="64"/>
      <c r="W673"/>
      <c r="X673"/>
      <c r="Y673"/>
      <c r="Z673"/>
      <c r="AA673"/>
      <c r="AB673"/>
    </row>
    <row r="674" spans="1:28" x14ac:dyDescent="0.2">
      <c r="A674"/>
      <c r="B674"/>
      <c r="C674" s="52"/>
      <c r="D674" s="52"/>
      <c r="E674" s="52"/>
      <c r="F674"/>
      <c r="G674"/>
      <c r="H674"/>
      <c r="I674"/>
      <c r="J674" s="64"/>
      <c r="K674"/>
      <c r="L674"/>
      <c r="M674"/>
      <c r="N674" s="64"/>
      <c r="O674"/>
      <c r="P674"/>
      <c r="Q674"/>
      <c r="R674" s="64"/>
      <c r="S674"/>
      <c r="T674"/>
      <c r="U674"/>
      <c r="V674" s="64"/>
      <c r="W674"/>
      <c r="X674"/>
      <c r="Y674"/>
      <c r="Z674"/>
      <c r="AA674"/>
      <c r="AB674"/>
    </row>
    <row r="675" spans="1:28" x14ac:dyDescent="0.2">
      <c r="A675"/>
      <c r="B675"/>
      <c r="C675" s="52"/>
      <c r="D675" s="52"/>
      <c r="E675" s="52"/>
      <c r="F675"/>
      <c r="G675"/>
      <c r="H675"/>
      <c r="I675"/>
      <c r="J675" s="64"/>
      <c r="K675"/>
      <c r="L675"/>
      <c r="M675"/>
      <c r="N675" s="64"/>
      <c r="O675"/>
      <c r="P675"/>
      <c r="Q675"/>
      <c r="R675" s="64"/>
      <c r="S675"/>
      <c r="T675"/>
      <c r="U675"/>
      <c r="V675" s="64"/>
      <c r="W675"/>
      <c r="X675"/>
      <c r="Y675"/>
      <c r="Z675"/>
      <c r="AA675"/>
      <c r="AB675"/>
    </row>
    <row r="676" spans="1:28" x14ac:dyDescent="0.2">
      <c r="A676"/>
      <c r="B676"/>
      <c r="C676" s="52"/>
      <c r="D676" s="52"/>
      <c r="E676" s="52"/>
      <c r="F676"/>
      <c r="G676"/>
      <c r="H676"/>
      <c r="I676"/>
      <c r="J676" s="64"/>
      <c r="K676"/>
      <c r="L676"/>
      <c r="M676"/>
      <c r="N676" s="64"/>
      <c r="O676"/>
      <c r="P676"/>
      <c r="Q676"/>
      <c r="R676" s="64"/>
      <c r="S676"/>
      <c r="T676"/>
      <c r="U676"/>
      <c r="V676" s="64"/>
      <c r="W676"/>
      <c r="X676"/>
      <c r="Y676"/>
      <c r="Z676"/>
      <c r="AA676"/>
      <c r="AB676"/>
    </row>
    <row r="677" spans="1:28" x14ac:dyDescent="0.2">
      <c r="A677"/>
      <c r="B677"/>
      <c r="C677" s="52"/>
      <c r="D677" s="52"/>
      <c r="E677" s="52"/>
      <c r="F677"/>
      <c r="G677"/>
      <c r="H677"/>
      <c r="I677"/>
      <c r="J677" s="64"/>
      <c r="K677"/>
      <c r="L677"/>
      <c r="M677"/>
      <c r="N677" s="64"/>
      <c r="O677"/>
      <c r="P677"/>
      <c r="Q677"/>
      <c r="R677" s="64"/>
      <c r="S677"/>
      <c r="T677"/>
      <c r="U677"/>
      <c r="V677" s="64"/>
      <c r="W677"/>
      <c r="X677"/>
      <c r="Y677"/>
      <c r="Z677"/>
      <c r="AA677"/>
      <c r="AB677"/>
    </row>
    <row r="678" spans="1:28" x14ac:dyDescent="0.2">
      <c r="A678"/>
      <c r="B678"/>
      <c r="C678" s="52"/>
      <c r="D678" s="52"/>
      <c r="E678" s="52"/>
      <c r="F678"/>
      <c r="G678"/>
      <c r="H678"/>
      <c r="I678"/>
      <c r="J678" s="64"/>
      <c r="K678"/>
      <c r="L678"/>
      <c r="M678"/>
      <c r="N678" s="64"/>
      <c r="O678"/>
      <c r="P678"/>
      <c r="Q678"/>
      <c r="R678" s="64"/>
      <c r="S678"/>
      <c r="T678"/>
      <c r="U678"/>
      <c r="V678" s="64"/>
      <c r="W678"/>
      <c r="X678"/>
      <c r="Y678"/>
      <c r="Z678"/>
      <c r="AA678"/>
      <c r="AB678"/>
    </row>
    <row r="679" spans="1:28" x14ac:dyDescent="0.2">
      <c r="A679"/>
      <c r="B679"/>
      <c r="C679" s="52"/>
      <c r="D679" s="52"/>
      <c r="E679" s="52"/>
      <c r="F679"/>
      <c r="G679"/>
      <c r="H679"/>
      <c r="I679"/>
      <c r="J679" s="64"/>
      <c r="K679"/>
      <c r="L679"/>
      <c r="M679"/>
      <c r="N679" s="64"/>
      <c r="O679"/>
      <c r="P679"/>
      <c r="Q679"/>
      <c r="R679" s="64"/>
      <c r="S679"/>
      <c r="T679"/>
      <c r="U679"/>
      <c r="V679" s="64"/>
      <c r="W679"/>
      <c r="X679"/>
      <c r="Y679"/>
      <c r="Z679"/>
      <c r="AA679"/>
      <c r="AB679"/>
    </row>
    <row r="680" spans="1:28" x14ac:dyDescent="0.2">
      <c r="A680"/>
      <c r="B680"/>
      <c r="C680" s="52"/>
      <c r="D680" s="52"/>
      <c r="E680" s="52"/>
      <c r="F680"/>
      <c r="G680"/>
      <c r="H680"/>
      <c r="I680"/>
      <c r="J680" s="64"/>
      <c r="K680"/>
      <c r="L680"/>
      <c r="M680"/>
      <c r="N680" s="64"/>
      <c r="O680"/>
      <c r="P680"/>
      <c r="Q680"/>
      <c r="R680" s="64"/>
      <c r="S680"/>
      <c r="T680"/>
      <c r="U680"/>
      <c r="V680" s="64"/>
      <c r="W680"/>
      <c r="X680"/>
      <c r="Y680"/>
      <c r="Z680"/>
      <c r="AA680"/>
      <c r="AB680"/>
    </row>
    <row r="681" spans="1:28" x14ac:dyDescent="0.2">
      <c r="A681"/>
      <c r="B681"/>
      <c r="C681" s="52"/>
      <c r="D681" s="52"/>
      <c r="E681" s="52"/>
      <c r="F681"/>
      <c r="G681"/>
      <c r="H681"/>
      <c r="I681"/>
      <c r="J681" s="64"/>
      <c r="K681"/>
      <c r="L681"/>
      <c r="M681"/>
      <c r="N681" s="64"/>
      <c r="O681"/>
      <c r="P681"/>
      <c r="Q681"/>
      <c r="R681" s="64"/>
      <c r="S681"/>
      <c r="T681"/>
      <c r="U681"/>
      <c r="V681" s="64"/>
      <c r="W681"/>
      <c r="X681"/>
      <c r="Y681"/>
      <c r="Z681"/>
      <c r="AA681"/>
      <c r="AB681"/>
    </row>
    <row r="682" spans="1:28" x14ac:dyDescent="0.2">
      <c r="A682"/>
      <c r="B682"/>
      <c r="C682" s="52"/>
      <c r="D682" s="52"/>
      <c r="E682" s="52"/>
      <c r="F682"/>
      <c r="G682"/>
      <c r="H682"/>
      <c r="I682"/>
      <c r="J682" s="64"/>
      <c r="K682"/>
      <c r="L682"/>
      <c r="M682"/>
      <c r="N682" s="64"/>
      <c r="O682"/>
      <c r="P682"/>
      <c r="Q682"/>
      <c r="R682" s="64"/>
      <c r="S682"/>
      <c r="T682"/>
      <c r="U682"/>
      <c r="V682" s="64"/>
      <c r="W682"/>
      <c r="X682"/>
      <c r="Y682"/>
      <c r="Z682"/>
      <c r="AA682"/>
      <c r="AB682"/>
    </row>
    <row r="683" spans="1:28" x14ac:dyDescent="0.2">
      <c r="A683"/>
      <c r="B683"/>
      <c r="C683" s="52"/>
      <c r="D683" s="52"/>
      <c r="E683" s="52"/>
      <c r="F683"/>
      <c r="G683"/>
      <c r="H683"/>
      <c r="I683"/>
      <c r="J683" s="64"/>
      <c r="K683"/>
      <c r="L683"/>
      <c r="M683"/>
      <c r="N683" s="64"/>
      <c r="O683"/>
      <c r="P683"/>
      <c r="Q683"/>
      <c r="R683" s="64"/>
      <c r="S683"/>
      <c r="T683"/>
      <c r="U683"/>
      <c r="V683" s="64"/>
      <c r="W683"/>
      <c r="X683"/>
      <c r="Y683"/>
      <c r="Z683"/>
      <c r="AA683"/>
      <c r="AB683"/>
    </row>
    <row r="684" spans="1:28" x14ac:dyDescent="0.2">
      <c r="A684"/>
      <c r="B684"/>
      <c r="C684" s="52"/>
      <c r="D684" s="52"/>
      <c r="E684" s="52"/>
      <c r="F684"/>
      <c r="G684"/>
      <c r="H684"/>
      <c r="I684"/>
      <c r="J684" s="64"/>
      <c r="K684"/>
      <c r="L684"/>
      <c r="M684"/>
      <c r="N684" s="64"/>
      <c r="O684"/>
      <c r="P684"/>
      <c r="Q684"/>
      <c r="R684" s="64"/>
      <c r="S684"/>
      <c r="T684"/>
      <c r="U684"/>
      <c r="V684" s="64"/>
      <c r="W684"/>
      <c r="X684"/>
      <c r="Y684"/>
      <c r="Z684"/>
      <c r="AA684"/>
      <c r="AB684"/>
    </row>
    <row r="685" spans="1:28" x14ac:dyDescent="0.2">
      <c r="A685"/>
      <c r="B685"/>
      <c r="C685" s="52"/>
      <c r="D685" s="52"/>
      <c r="E685" s="52"/>
      <c r="F685"/>
      <c r="G685"/>
      <c r="H685"/>
      <c r="I685"/>
      <c r="J685" s="64"/>
      <c r="K685"/>
      <c r="L685"/>
      <c r="M685"/>
      <c r="N685" s="64"/>
      <c r="O685"/>
      <c r="P685"/>
      <c r="Q685"/>
      <c r="R685" s="64"/>
      <c r="S685"/>
      <c r="T685"/>
      <c r="U685"/>
      <c r="V685" s="64"/>
      <c r="W685"/>
      <c r="X685"/>
      <c r="Y685"/>
      <c r="Z685"/>
      <c r="AA685"/>
      <c r="AB685"/>
    </row>
    <row r="686" spans="1:28" x14ac:dyDescent="0.2">
      <c r="A686"/>
      <c r="B686"/>
      <c r="C686" s="52"/>
      <c r="D686" s="52"/>
      <c r="E686" s="52"/>
      <c r="F686"/>
      <c r="G686"/>
      <c r="H686"/>
      <c r="I686"/>
      <c r="J686" s="64"/>
      <c r="K686"/>
      <c r="L686"/>
      <c r="M686"/>
      <c r="N686" s="64"/>
      <c r="O686"/>
      <c r="P686"/>
      <c r="Q686"/>
      <c r="R686" s="64"/>
      <c r="S686"/>
      <c r="T686"/>
      <c r="U686"/>
      <c r="V686" s="64"/>
      <c r="W686"/>
      <c r="X686"/>
      <c r="Y686"/>
      <c r="Z686"/>
      <c r="AA686"/>
      <c r="AB686"/>
    </row>
    <row r="687" spans="1:28" x14ac:dyDescent="0.2">
      <c r="A687"/>
      <c r="B687"/>
      <c r="C687" s="52"/>
      <c r="D687" s="52"/>
      <c r="E687" s="52"/>
      <c r="F687"/>
      <c r="G687"/>
      <c r="H687"/>
      <c r="I687"/>
      <c r="J687" s="64"/>
      <c r="K687"/>
      <c r="L687"/>
      <c r="M687"/>
      <c r="N687" s="64"/>
      <c r="O687"/>
      <c r="P687"/>
      <c r="Q687"/>
      <c r="R687" s="64"/>
      <c r="S687"/>
      <c r="T687"/>
      <c r="U687"/>
      <c r="V687" s="64"/>
      <c r="W687"/>
      <c r="X687"/>
      <c r="Y687"/>
      <c r="Z687"/>
      <c r="AA687"/>
      <c r="AB687"/>
    </row>
    <row r="688" spans="1:28" x14ac:dyDescent="0.2">
      <c r="A688"/>
      <c r="B688"/>
      <c r="C688" s="52"/>
      <c r="D688" s="52"/>
      <c r="E688" s="52"/>
      <c r="F688"/>
      <c r="G688"/>
      <c r="H688"/>
      <c r="I688"/>
      <c r="J688" s="64"/>
      <c r="K688"/>
      <c r="L688"/>
      <c r="M688"/>
      <c r="N688" s="64"/>
      <c r="O688"/>
      <c r="P688"/>
      <c r="Q688"/>
      <c r="R688" s="64"/>
      <c r="S688"/>
      <c r="T688"/>
      <c r="U688"/>
      <c r="V688" s="64"/>
      <c r="W688"/>
      <c r="X688"/>
      <c r="Y688"/>
      <c r="Z688"/>
      <c r="AA688"/>
      <c r="AB688"/>
    </row>
    <row r="689" spans="1:28" x14ac:dyDescent="0.2">
      <c r="A689"/>
      <c r="B689"/>
      <c r="C689" s="52"/>
      <c r="D689" s="52"/>
      <c r="E689" s="52"/>
      <c r="F689"/>
      <c r="G689"/>
      <c r="H689"/>
      <c r="I689"/>
      <c r="J689" s="64"/>
      <c r="K689"/>
      <c r="L689"/>
      <c r="M689"/>
      <c r="N689" s="64"/>
      <c r="O689"/>
      <c r="P689"/>
      <c r="Q689"/>
      <c r="R689" s="64"/>
      <c r="S689"/>
      <c r="T689"/>
      <c r="U689"/>
      <c r="V689" s="64"/>
      <c r="W689"/>
      <c r="X689"/>
      <c r="Y689"/>
      <c r="Z689"/>
      <c r="AA689"/>
      <c r="AB689"/>
    </row>
    <row r="690" spans="1:28" x14ac:dyDescent="0.2">
      <c r="A690"/>
      <c r="B690"/>
      <c r="C690" s="52"/>
      <c r="D690" s="52"/>
      <c r="E690" s="52"/>
      <c r="F690"/>
      <c r="G690"/>
      <c r="H690"/>
      <c r="I690"/>
      <c r="J690" s="64"/>
      <c r="K690"/>
      <c r="L690"/>
      <c r="M690"/>
      <c r="N690" s="64"/>
      <c r="O690"/>
      <c r="P690"/>
      <c r="Q690"/>
      <c r="R690" s="64"/>
      <c r="S690"/>
      <c r="T690"/>
      <c r="U690"/>
      <c r="V690" s="64"/>
      <c r="W690"/>
      <c r="X690"/>
      <c r="Y690"/>
      <c r="Z690"/>
      <c r="AA690"/>
      <c r="AB690"/>
    </row>
    <row r="691" spans="1:28" x14ac:dyDescent="0.2">
      <c r="A691"/>
      <c r="B691"/>
      <c r="C691" s="52"/>
      <c r="D691" s="52"/>
      <c r="E691" s="52"/>
      <c r="F691"/>
      <c r="G691"/>
      <c r="H691"/>
      <c r="I691"/>
      <c r="J691" s="64"/>
      <c r="K691"/>
      <c r="L691"/>
      <c r="M691"/>
      <c r="N691" s="64"/>
      <c r="O691"/>
      <c r="P691"/>
      <c r="Q691"/>
      <c r="R691" s="64"/>
      <c r="S691"/>
      <c r="T691"/>
      <c r="U691"/>
      <c r="V691" s="64"/>
      <c r="W691"/>
      <c r="X691"/>
      <c r="Y691"/>
      <c r="Z691"/>
      <c r="AA691"/>
      <c r="AB691"/>
    </row>
    <row r="692" spans="1:28" x14ac:dyDescent="0.2">
      <c r="A692"/>
      <c r="B692"/>
      <c r="C692" s="52"/>
      <c r="D692" s="52"/>
      <c r="E692" s="52"/>
      <c r="F692"/>
      <c r="G692"/>
      <c r="H692"/>
      <c r="I692"/>
      <c r="J692" s="64"/>
      <c r="K692"/>
      <c r="L692"/>
      <c r="M692"/>
      <c r="N692" s="64"/>
      <c r="O692"/>
      <c r="P692"/>
      <c r="Q692"/>
      <c r="R692" s="64"/>
      <c r="S692"/>
      <c r="T692"/>
      <c r="U692"/>
      <c r="V692" s="64"/>
      <c r="W692"/>
      <c r="X692"/>
      <c r="Y692"/>
      <c r="Z692"/>
      <c r="AA692"/>
      <c r="AB692"/>
    </row>
    <row r="693" spans="1:28" x14ac:dyDescent="0.2">
      <c r="A693"/>
      <c r="B693"/>
      <c r="C693" s="52"/>
      <c r="D693" s="52"/>
      <c r="E693" s="52"/>
      <c r="F693"/>
      <c r="G693"/>
      <c r="H693"/>
      <c r="I693"/>
      <c r="J693" s="64"/>
      <c r="K693"/>
      <c r="L693"/>
      <c r="M693"/>
      <c r="N693" s="64"/>
      <c r="O693"/>
      <c r="P693"/>
      <c r="Q693"/>
      <c r="R693" s="64"/>
      <c r="S693"/>
      <c r="T693"/>
      <c r="U693"/>
      <c r="V693" s="64"/>
      <c r="W693"/>
      <c r="X693"/>
      <c r="Y693"/>
      <c r="Z693"/>
      <c r="AA693"/>
      <c r="AB693"/>
    </row>
    <row r="694" spans="1:28" x14ac:dyDescent="0.2">
      <c r="A694"/>
      <c r="B694"/>
      <c r="C694" s="52"/>
      <c r="D694" s="52"/>
      <c r="E694" s="52"/>
      <c r="F694"/>
      <c r="G694"/>
      <c r="H694"/>
      <c r="I694"/>
      <c r="J694" s="64"/>
      <c r="K694"/>
      <c r="L694"/>
      <c r="M694"/>
      <c r="N694" s="64"/>
      <c r="O694"/>
      <c r="P694"/>
      <c r="Q694"/>
      <c r="R694" s="64"/>
      <c r="S694"/>
      <c r="T694"/>
      <c r="U694"/>
      <c r="V694" s="64"/>
      <c r="W694"/>
      <c r="X694"/>
      <c r="Y694"/>
      <c r="Z694"/>
      <c r="AA694"/>
      <c r="AB694"/>
    </row>
    <row r="695" spans="1:28" x14ac:dyDescent="0.2">
      <c r="A695"/>
      <c r="B695"/>
      <c r="C695" s="52"/>
      <c r="D695" s="52"/>
      <c r="E695" s="52"/>
      <c r="F695"/>
      <c r="G695"/>
      <c r="H695"/>
      <c r="I695"/>
      <c r="J695" s="64"/>
      <c r="K695"/>
      <c r="L695"/>
      <c r="M695"/>
      <c r="N695" s="64"/>
      <c r="O695"/>
      <c r="P695"/>
      <c r="Q695"/>
      <c r="R695" s="64"/>
      <c r="S695"/>
      <c r="T695"/>
      <c r="U695"/>
      <c r="V695" s="64"/>
      <c r="W695"/>
      <c r="X695"/>
      <c r="Y695"/>
      <c r="Z695"/>
      <c r="AA695"/>
      <c r="AB695"/>
    </row>
    <row r="696" spans="1:28" x14ac:dyDescent="0.2">
      <c r="A696"/>
      <c r="B696"/>
      <c r="C696" s="52"/>
      <c r="D696" s="52"/>
      <c r="E696" s="52"/>
      <c r="F696"/>
      <c r="G696"/>
      <c r="H696"/>
      <c r="I696"/>
      <c r="J696" s="64"/>
      <c r="K696"/>
      <c r="L696"/>
      <c r="M696"/>
      <c r="N696" s="64"/>
      <c r="O696"/>
      <c r="P696"/>
      <c r="Q696"/>
      <c r="R696" s="64"/>
      <c r="S696"/>
      <c r="T696"/>
      <c r="U696"/>
      <c r="V696" s="64"/>
      <c r="W696"/>
      <c r="X696"/>
      <c r="Y696"/>
      <c r="Z696"/>
      <c r="AA696"/>
      <c r="AB696"/>
    </row>
    <row r="697" spans="1:28" x14ac:dyDescent="0.2">
      <c r="A697"/>
      <c r="B697"/>
      <c r="C697" s="52"/>
      <c r="D697" s="52"/>
      <c r="E697" s="52"/>
      <c r="F697"/>
      <c r="G697"/>
      <c r="H697"/>
      <c r="I697"/>
      <c r="J697" s="64"/>
      <c r="K697"/>
      <c r="L697"/>
      <c r="M697"/>
      <c r="N697" s="64"/>
      <c r="O697"/>
      <c r="P697"/>
      <c r="Q697"/>
      <c r="R697" s="64"/>
      <c r="S697"/>
      <c r="T697"/>
      <c r="U697"/>
      <c r="V697" s="64"/>
      <c r="W697"/>
      <c r="X697"/>
      <c r="Y697"/>
      <c r="Z697"/>
      <c r="AA697"/>
      <c r="AB697"/>
    </row>
    <row r="698" spans="1:28" x14ac:dyDescent="0.2">
      <c r="A698"/>
      <c r="B698"/>
      <c r="C698" s="52"/>
      <c r="D698" s="52"/>
      <c r="E698" s="52"/>
      <c r="F698"/>
      <c r="G698"/>
      <c r="H698"/>
      <c r="I698"/>
      <c r="J698" s="64"/>
      <c r="K698"/>
      <c r="L698"/>
      <c r="M698"/>
      <c r="N698" s="64"/>
      <c r="O698"/>
      <c r="P698"/>
      <c r="Q698"/>
      <c r="R698" s="64"/>
      <c r="S698"/>
      <c r="T698"/>
      <c r="U698"/>
      <c r="V698" s="64"/>
      <c r="W698"/>
      <c r="X698"/>
      <c r="Y698"/>
      <c r="Z698"/>
      <c r="AA698"/>
      <c r="AB698"/>
    </row>
    <row r="699" spans="1:28" x14ac:dyDescent="0.2">
      <c r="A699"/>
      <c r="B699"/>
      <c r="C699" s="52"/>
      <c r="D699" s="52"/>
      <c r="E699" s="52"/>
      <c r="F699"/>
      <c r="G699"/>
      <c r="H699"/>
      <c r="I699"/>
      <c r="J699" s="64"/>
      <c r="K699"/>
      <c r="L699"/>
      <c r="M699"/>
      <c r="N699" s="64"/>
      <c r="O699"/>
      <c r="P699"/>
      <c r="Q699"/>
      <c r="R699" s="64"/>
      <c r="S699"/>
      <c r="T699"/>
      <c r="U699"/>
      <c r="V699" s="64"/>
      <c r="W699"/>
      <c r="X699"/>
      <c r="Y699"/>
      <c r="Z699"/>
      <c r="AA699"/>
      <c r="AB699"/>
    </row>
    <row r="700" spans="1:28" x14ac:dyDescent="0.2">
      <c r="A700"/>
      <c r="B700"/>
      <c r="C700" s="52"/>
      <c r="D700" s="52"/>
      <c r="E700" s="52"/>
      <c r="F700"/>
      <c r="G700"/>
      <c r="H700"/>
      <c r="I700"/>
      <c r="J700" s="64"/>
      <c r="K700"/>
      <c r="L700"/>
      <c r="M700"/>
      <c r="N700" s="64"/>
      <c r="O700"/>
      <c r="P700"/>
      <c r="Q700"/>
      <c r="R700" s="64"/>
      <c r="S700"/>
      <c r="T700"/>
      <c r="U700"/>
      <c r="V700" s="64"/>
      <c r="W700"/>
      <c r="X700"/>
      <c r="Y700"/>
      <c r="Z700"/>
      <c r="AA700"/>
      <c r="AB700"/>
    </row>
    <row r="701" spans="1:28" x14ac:dyDescent="0.2">
      <c r="A701"/>
      <c r="B701"/>
      <c r="C701" s="52"/>
      <c r="D701" s="52"/>
      <c r="E701" s="52"/>
      <c r="F701"/>
      <c r="G701"/>
      <c r="H701"/>
      <c r="I701"/>
      <c r="J701" s="64"/>
      <c r="K701"/>
      <c r="L701"/>
      <c r="M701"/>
      <c r="N701" s="64"/>
      <c r="O701"/>
      <c r="P701"/>
      <c r="Q701"/>
      <c r="R701" s="64"/>
      <c r="S701"/>
      <c r="T701"/>
      <c r="U701"/>
      <c r="V701" s="64"/>
      <c r="W701"/>
      <c r="X701"/>
      <c r="Y701"/>
      <c r="Z701"/>
      <c r="AA701"/>
      <c r="AB701"/>
    </row>
    <row r="702" spans="1:28" x14ac:dyDescent="0.2">
      <c r="A702"/>
      <c r="B702"/>
      <c r="C702" s="52"/>
      <c r="D702" s="52"/>
      <c r="E702" s="52"/>
      <c r="F702"/>
      <c r="G702"/>
      <c r="H702"/>
      <c r="I702"/>
      <c r="J702" s="64"/>
      <c r="K702"/>
      <c r="L702"/>
      <c r="M702"/>
      <c r="N702" s="64"/>
      <c r="O702"/>
      <c r="P702"/>
      <c r="Q702"/>
      <c r="R702" s="64"/>
      <c r="S702"/>
      <c r="T702"/>
      <c r="U702"/>
      <c r="V702" s="64"/>
      <c r="W702"/>
      <c r="X702"/>
      <c r="Y702"/>
      <c r="Z702"/>
      <c r="AA702"/>
      <c r="AB702"/>
    </row>
    <row r="703" spans="1:28" x14ac:dyDescent="0.2">
      <c r="A703"/>
      <c r="B703"/>
      <c r="C703" s="52"/>
      <c r="D703" s="52"/>
      <c r="E703" s="52"/>
      <c r="F703"/>
      <c r="G703"/>
      <c r="H703"/>
      <c r="I703"/>
      <c r="J703" s="64"/>
      <c r="K703"/>
      <c r="L703"/>
      <c r="M703"/>
      <c r="N703" s="64"/>
      <c r="O703"/>
      <c r="P703"/>
      <c r="Q703"/>
      <c r="R703" s="64"/>
      <c r="S703"/>
      <c r="T703"/>
      <c r="U703"/>
      <c r="V703" s="64"/>
      <c r="W703"/>
      <c r="X703"/>
      <c r="Y703"/>
      <c r="Z703"/>
      <c r="AA703"/>
      <c r="AB703"/>
    </row>
    <row r="704" spans="1:28" x14ac:dyDescent="0.2">
      <c r="A704"/>
      <c r="B704"/>
      <c r="C704" s="52"/>
      <c r="D704" s="52"/>
      <c r="E704" s="52"/>
      <c r="F704"/>
      <c r="G704"/>
      <c r="H704"/>
      <c r="I704"/>
      <c r="J704" s="64"/>
      <c r="K704"/>
      <c r="L704"/>
      <c r="M704"/>
      <c r="N704" s="64"/>
      <c r="O704"/>
      <c r="P704"/>
      <c r="Q704"/>
      <c r="R704" s="64"/>
      <c r="S704"/>
      <c r="T704"/>
      <c r="U704"/>
      <c r="V704" s="64"/>
      <c r="W704"/>
      <c r="X704"/>
      <c r="Y704"/>
      <c r="Z704"/>
      <c r="AA704"/>
      <c r="AB704"/>
    </row>
    <row r="705" spans="1:28" x14ac:dyDescent="0.2">
      <c r="A705"/>
      <c r="B705"/>
      <c r="C705" s="52"/>
      <c r="D705" s="52"/>
      <c r="E705" s="52"/>
      <c r="F705"/>
      <c r="G705"/>
      <c r="H705"/>
      <c r="I705"/>
      <c r="J705" s="64"/>
      <c r="K705"/>
      <c r="L705"/>
      <c r="M705"/>
      <c r="N705" s="64"/>
      <c r="O705"/>
      <c r="P705"/>
      <c r="Q705"/>
      <c r="R705" s="64"/>
      <c r="S705"/>
      <c r="T705"/>
      <c r="U705"/>
      <c r="V705" s="64"/>
      <c r="W705"/>
      <c r="X705"/>
      <c r="Y705"/>
      <c r="Z705"/>
      <c r="AA705"/>
      <c r="AB705"/>
    </row>
    <row r="706" spans="1:28" x14ac:dyDescent="0.2">
      <c r="A706"/>
      <c r="B706"/>
      <c r="C706" s="52"/>
      <c r="D706" s="52"/>
      <c r="E706" s="52"/>
      <c r="F706"/>
      <c r="G706"/>
      <c r="H706"/>
      <c r="I706"/>
      <c r="J706" s="64"/>
      <c r="K706"/>
      <c r="L706"/>
      <c r="M706"/>
      <c r="N706" s="64"/>
      <c r="O706"/>
      <c r="P706"/>
      <c r="Q706"/>
      <c r="R706" s="64"/>
      <c r="S706"/>
      <c r="T706"/>
      <c r="U706"/>
      <c r="V706" s="64"/>
      <c r="W706"/>
      <c r="X706"/>
      <c r="Y706"/>
      <c r="Z706"/>
      <c r="AA706"/>
      <c r="AB706"/>
    </row>
    <row r="707" spans="1:28" x14ac:dyDescent="0.2">
      <c r="A707"/>
      <c r="B707"/>
      <c r="C707" s="52"/>
      <c r="D707" s="52"/>
      <c r="E707" s="52"/>
      <c r="F707"/>
      <c r="G707"/>
      <c r="H707"/>
      <c r="I707"/>
      <c r="J707" s="64"/>
      <c r="K707"/>
      <c r="L707"/>
      <c r="M707"/>
      <c r="N707" s="64"/>
      <c r="O707"/>
      <c r="P707"/>
      <c r="Q707"/>
      <c r="R707" s="64"/>
      <c r="S707"/>
      <c r="T707"/>
      <c r="U707"/>
      <c r="V707" s="64"/>
      <c r="W707"/>
      <c r="X707"/>
      <c r="Y707"/>
      <c r="Z707"/>
      <c r="AA707"/>
      <c r="AB707"/>
    </row>
    <row r="708" spans="1:28" x14ac:dyDescent="0.2">
      <c r="A708"/>
      <c r="B708"/>
      <c r="C708" s="52"/>
      <c r="D708" s="52"/>
      <c r="E708" s="52"/>
      <c r="F708"/>
      <c r="G708"/>
      <c r="H708"/>
      <c r="I708"/>
      <c r="J708" s="64"/>
      <c r="K708"/>
      <c r="L708"/>
      <c r="M708"/>
      <c r="N708" s="64"/>
      <c r="O708"/>
      <c r="P708"/>
      <c r="Q708"/>
      <c r="R708" s="64"/>
      <c r="S708"/>
      <c r="T708"/>
      <c r="U708"/>
      <c r="V708" s="64"/>
      <c r="W708"/>
      <c r="X708"/>
      <c r="Y708"/>
      <c r="Z708"/>
      <c r="AA708"/>
      <c r="AB708"/>
    </row>
    <row r="709" spans="1:28" x14ac:dyDescent="0.2">
      <c r="A709"/>
      <c r="B709"/>
      <c r="C709" s="52"/>
      <c r="D709" s="52"/>
      <c r="E709" s="52"/>
      <c r="F709"/>
      <c r="G709"/>
      <c r="H709"/>
      <c r="I709"/>
      <c r="J709" s="64"/>
      <c r="K709"/>
      <c r="L709"/>
      <c r="M709"/>
      <c r="N709" s="64"/>
      <c r="O709"/>
      <c r="P709"/>
      <c r="Q709"/>
      <c r="R709" s="64"/>
      <c r="S709"/>
      <c r="T709"/>
      <c r="U709"/>
      <c r="V709" s="64"/>
      <c r="W709"/>
      <c r="X709"/>
      <c r="Y709"/>
      <c r="Z709"/>
      <c r="AA709"/>
      <c r="AB709"/>
    </row>
    <row r="710" spans="1:28" x14ac:dyDescent="0.2">
      <c r="A710"/>
      <c r="B710"/>
      <c r="C710" s="52"/>
      <c r="D710" s="52"/>
      <c r="E710" s="52"/>
      <c r="F710"/>
      <c r="G710"/>
      <c r="H710"/>
      <c r="I710"/>
      <c r="J710" s="64"/>
      <c r="K710"/>
      <c r="L710"/>
      <c r="M710"/>
      <c r="N710" s="64"/>
      <c r="O710"/>
      <c r="P710"/>
      <c r="Q710"/>
      <c r="R710" s="64"/>
      <c r="S710"/>
      <c r="T710"/>
      <c r="U710"/>
      <c r="V710" s="64"/>
      <c r="W710"/>
      <c r="X710"/>
      <c r="Y710"/>
      <c r="Z710"/>
      <c r="AA710"/>
      <c r="AB710"/>
    </row>
    <row r="711" spans="1:28" x14ac:dyDescent="0.2">
      <c r="A711"/>
      <c r="B711"/>
      <c r="C711" s="52"/>
      <c r="D711" s="52"/>
      <c r="E711" s="52"/>
      <c r="F711"/>
      <c r="G711"/>
      <c r="H711"/>
      <c r="I711"/>
      <c r="J711" s="64"/>
      <c r="K711"/>
      <c r="L711"/>
      <c r="M711"/>
      <c r="N711" s="64"/>
      <c r="O711"/>
      <c r="P711"/>
      <c r="Q711"/>
      <c r="R711" s="64"/>
      <c r="S711"/>
      <c r="T711"/>
      <c r="U711"/>
      <c r="V711" s="64"/>
      <c r="W711"/>
      <c r="X711"/>
      <c r="Y711"/>
      <c r="Z711"/>
      <c r="AA711"/>
      <c r="AB711"/>
    </row>
    <row r="712" spans="1:28" x14ac:dyDescent="0.2">
      <c r="A712"/>
      <c r="B712"/>
      <c r="C712" s="52"/>
      <c r="D712" s="52"/>
      <c r="E712" s="52"/>
      <c r="F712"/>
      <c r="G712"/>
      <c r="H712"/>
      <c r="I712"/>
      <c r="J712" s="64"/>
      <c r="K712"/>
      <c r="L712"/>
      <c r="M712"/>
      <c r="N712" s="64"/>
      <c r="O712"/>
      <c r="P712"/>
      <c r="Q712"/>
      <c r="R712" s="64"/>
      <c r="S712"/>
      <c r="T712"/>
      <c r="U712"/>
      <c r="V712" s="64"/>
      <c r="W712"/>
      <c r="X712"/>
      <c r="Y712"/>
      <c r="Z712"/>
      <c r="AA712"/>
      <c r="AB712"/>
    </row>
    <row r="713" spans="1:28" x14ac:dyDescent="0.2">
      <c r="A713"/>
      <c r="B713"/>
      <c r="C713" s="52"/>
      <c r="D713" s="52"/>
      <c r="E713" s="52"/>
      <c r="F713"/>
      <c r="G713"/>
      <c r="H713"/>
      <c r="I713"/>
      <c r="J713" s="64"/>
      <c r="K713"/>
      <c r="L713"/>
      <c r="M713"/>
      <c r="N713" s="64"/>
      <c r="O713"/>
      <c r="P713"/>
      <c r="Q713"/>
      <c r="R713" s="64"/>
      <c r="S713"/>
      <c r="T713"/>
      <c r="U713"/>
      <c r="V713" s="64"/>
      <c r="W713"/>
      <c r="X713"/>
      <c r="Y713"/>
      <c r="Z713"/>
      <c r="AA713"/>
      <c r="AB713"/>
    </row>
    <row r="714" spans="1:28" x14ac:dyDescent="0.2">
      <c r="A714"/>
      <c r="B714"/>
      <c r="C714" s="52"/>
      <c r="D714" s="52"/>
      <c r="E714" s="52"/>
      <c r="F714"/>
      <c r="G714"/>
      <c r="H714"/>
      <c r="I714"/>
      <c r="J714" s="64"/>
      <c r="K714"/>
      <c r="L714"/>
      <c r="M714"/>
      <c r="N714" s="64"/>
      <c r="O714"/>
      <c r="P714"/>
      <c r="Q714"/>
      <c r="R714" s="64"/>
      <c r="S714"/>
      <c r="T714"/>
      <c r="U714"/>
      <c r="V714" s="64"/>
      <c r="W714"/>
      <c r="X714"/>
      <c r="Y714"/>
      <c r="Z714"/>
      <c r="AA714"/>
      <c r="AB714"/>
    </row>
    <row r="715" spans="1:28" x14ac:dyDescent="0.2">
      <c r="A715"/>
      <c r="B715"/>
      <c r="C715" s="52"/>
      <c r="D715" s="52"/>
      <c r="E715" s="52"/>
      <c r="F715"/>
      <c r="G715"/>
      <c r="H715"/>
      <c r="I715"/>
      <c r="J715" s="64"/>
      <c r="K715"/>
      <c r="L715"/>
      <c r="M715"/>
      <c r="N715" s="64"/>
      <c r="O715"/>
      <c r="P715"/>
      <c r="Q715"/>
      <c r="R715" s="64"/>
      <c r="S715"/>
      <c r="T715"/>
      <c r="U715"/>
      <c r="V715" s="64"/>
      <c r="W715"/>
      <c r="X715"/>
      <c r="Y715"/>
      <c r="Z715"/>
      <c r="AA715"/>
      <c r="AB715"/>
    </row>
    <row r="716" spans="1:28" x14ac:dyDescent="0.2">
      <c r="A716"/>
      <c r="B716"/>
      <c r="C716" s="52"/>
      <c r="D716" s="52"/>
      <c r="E716" s="52"/>
      <c r="F716"/>
      <c r="G716"/>
      <c r="H716"/>
      <c r="I716"/>
      <c r="J716" s="64"/>
      <c r="K716"/>
      <c r="L716"/>
      <c r="M716"/>
      <c r="N716" s="64"/>
      <c r="O716"/>
      <c r="P716"/>
      <c r="Q716"/>
      <c r="R716" s="64"/>
      <c r="S716"/>
      <c r="T716"/>
      <c r="U716"/>
      <c r="V716" s="64"/>
      <c r="W716"/>
      <c r="X716"/>
      <c r="Y716"/>
      <c r="Z716"/>
      <c r="AA716"/>
      <c r="AB716"/>
    </row>
    <row r="717" spans="1:28" x14ac:dyDescent="0.2">
      <c r="A717"/>
      <c r="B717"/>
      <c r="C717" s="52"/>
      <c r="D717" s="52"/>
      <c r="E717" s="52"/>
      <c r="F717"/>
      <c r="G717"/>
      <c r="H717"/>
      <c r="I717"/>
      <c r="J717" s="64"/>
      <c r="K717"/>
      <c r="L717"/>
      <c r="M717"/>
      <c r="N717" s="64"/>
      <c r="O717"/>
      <c r="P717"/>
      <c r="Q717"/>
      <c r="R717" s="64"/>
      <c r="S717"/>
      <c r="T717"/>
      <c r="U717"/>
      <c r="V717" s="64"/>
      <c r="W717"/>
      <c r="X717"/>
      <c r="Y717"/>
      <c r="Z717"/>
      <c r="AA717"/>
      <c r="AB717"/>
    </row>
    <row r="718" spans="1:28" x14ac:dyDescent="0.2">
      <c r="A718"/>
      <c r="B718"/>
      <c r="C718" s="52"/>
      <c r="D718" s="52"/>
      <c r="E718" s="52"/>
      <c r="F718"/>
      <c r="G718"/>
      <c r="H718"/>
      <c r="I718"/>
      <c r="J718" s="64"/>
      <c r="K718"/>
      <c r="L718"/>
      <c r="M718"/>
      <c r="N718" s="64"/>
      <c r="O718"/>
      <c r="P718"/>
      <c r="Q718"/>
      <c r="R718" s="64"/>
      <c r="S718"/>
      <c r="T718"/>
      <c r="U718"/>
      <c r="V718" s="64"/>
      <c r="W718"/>
      <c r="X718"/>
      <c r="Y718"/>
      <c r="Z718"/>
      <c r="AA718"/>
      <c r="AB718"/>
    </row>
    <row r="719" spans="1:28" x14ac:dyDescent="0.2">
      <c r="A719"/>
      <c r="B719"/>
      <c r="C719" s="52"/>
      <c r="D719" s="52"/>
      <c r="E719" s="52"/>
      <c r="F719"/>
      <c r="G719"/>
      <c r="H719"/>
      <c r="I719"/>
      <c r="J719" s="64"/>
      <c r="K719"/>
      <c r="L719"/>
      <c r="M719"/>
      <c r="N719" s="64"/>
      <c r="O719"/>
      <c r="P719"/>
      <c r="Q719"/>
      <c r="R719" s="64"/>
      <c r="S719"/>
      <c r="T719"/>
      <c r="U719"/>
      <c r="V719" s="64"/>
      <c r="W719"/>
      <c r="X719"/>
      <c r="Y719"/>
      <c r="Z719"/>
      <c r="AA719"/>
      <c r="AB719"/>
    </row>
    <row r="720" spans="1:28" x14ac:dyDescent="0.2">
      <c r="A720"/>
      <c r="B720"/>
      <c r="C720" s="52"/>
      <c r="D720" s="52"/>
      <c r="E720" s="52"/>
      <c r="F720"/>
      <c r="G720"/>
      <c r="H720"/>
      <c r="I720"/>
      <c r="J720" s="64"/>
      <c r="K720"/>
      <c r="L720"/>
      <c r="M720"/>
      <c r="N720" s="64"/>
      <c r="O720"/>
      <c r="P720"/>
      <c r="Q720"/>
      <c r="R720" s="64"/>
      <c r="S720"/>
      <c r="T720"/>
      <c r="U720"/>
      <c r="V720" s="64"/>
      <c r="W720"/>
      <c r="X720"/>
      <c r="Y720"/>
      <c r="Z720"/>
      <c r="AA720"/>
      <c r="AB720"/>
    </row>
    <row r="721" spans="1:28" x14ac:dyDescent="0.2">
      <c r="A721"/>
      <c r="B721"/>
      <c r="C721" s="52"/>
      <c r="D721" s="52"/>
      <c r="E721" s="52"/>
      <c r="F721"/>
      <c r="G721"/>
      <c r="H721"/>
      <c r="I721"/>
      <c r="J721" s="64"/>
      <c r="K721"/>
      <c r="L721"/>
      <c r="M721"/>
      <c r="N721" s="64"/>
      <c r="O721"/>
      <c r="P721"/>
      <c r="Q721"/>
      <c r="R721" s="64"/>
      <c r="S721"/>
      <c r="T721"/>
      <c r="U721"/>
      <c r="V721" s="64"/>
      <c r="W721"/>
      <c r="X721"/>
      <c r="Y721"/>
      <c r="Z721"/>
      <c r="AA721"/>
      <c r="AB721"/>
    </row>
    <row r="722" spans="1:28" x14ac:dyDescent="0.2">
      <c r="A722"/>
      <c r="B722"/>
      <c r="C722" s="52"/>
      <c r="D722" s="52"/>
      <c r="E722" s="52"/>
      <c r="F722"/>
      <c r="G722"/>
      <c r="H722"/>
      <c r="I722"/>
      <c r="J722" s="64"/>
      <c r="K722"/>
      <c r="L722"/>
      <c r="M722"/>
      <c r="N722" s="64"/>
      <c r="O722"/>
      <c r="P722"/>
      <c r="Q722"/>
      <c r="R722" s="64"/>
      <c r="S722"/>
      <c r="T722"/>
      <c r="U722"/>
      <c r="V722" s="64"/>
      <c r="W722"/>
      <c r="X722"/>
      <c r="Y722"/>
      <c r="Z722"/>
      <c r="AA722"/>
      <c r="AB722"/>
    </row>
    <row r="723" spans="1:28" x14ac:dyDescent="0.2">
      <c r="A723"/>
      <c r="B723"/>
      <c r="C723" s="52"/>
      <c r="D723" s="52"/>
      <c r="E723" s="52"/>
      <c r="F723"/>
      <c r="G723"/>
      <c r="H723"/>
      <c r="I723"/>
      <c r="J723" s="64"/>
      <c r="K723"/>
      <c r="L723"/>
      <c r="M723"/>
      <c r="N723" s="64"/>
      <c r="O723"/>
      <c r="P723"/>
      <c r="Q723"/>
      <c r="R723" s="64"/>
      <c r="S723"/>
      <c r="T723"/>
      <c r="U723"/>
      <c r="V723" s="64"/>
      <c r="W723"/>
      <c r="X723"/>
      <c r="Y723"/>
      <c r="Z723"/>
      <c r="AA723"/>
      <c r="AB723"/>
    </row>
    <row r="724" spans="1:28" x14ac:dyDescent="0.2">
      <c r="A724"/>
      <c r="B724"/>
      <c r="C724" s="52"/>
      <c r="D724" s="52"/>
      <c r="E724" s="52"/>
      <c r="F724"/>
      <c r="G724"/>
      <c r="H724"/>
      <c r="I724"/>
      <c r="J724" s="64"/>
      <c r="K724"/>
      <c r="L724"/>
      <c r="M724"/>
      <c r="N724" s="64"/>
      <c r="O724"/>
      <c r="P724"/>
      <c r="Q724"/>
      <c r="R724" s="64"/>
      <c r="S724"/>
      <c r="T724"/>
      <c r="U724"/>
      <c r="V724" s="64"/>
      <c r="W724"/>
      <c r="X724"/>
      <c r="Y724"/>
      <c r="Z724"/>
      <c r="AA724"/>
      <c r="AB724"/>
    </row>
    <row r="725" spans="1:28" x14ac:dyDescent="0.2">
      <c r="A725"/>
      <c r="B725"/>
      <c r="C725" s="52"/>
      <c r="D725" s="52"/>
      <c r="E725" s="52"/>
      <c r="F725"/>
      <c r="G725"/>
      <c r="H725"/>
      <c r="I725"/>
      <c r="J725" s="64"/>
      <c r="K725"/>
      <c r="L725"/>
      <c r="M725"/>
      <c r="N725" s="64"/>
      <c r="O725"/>
      <c r="P725"/>
      <c r="Q725"/>
      <c r="R725" s="64"/>
      <c r="S725"/>
      <c r="T725"/>
      <c r="U725"/>
      <c r="V725" s="64"/>
      <c r="W725"/>
      <c r="X725"/>
      <c r="Y725"/>
      <c r="Z725"/>
      <c r="AA725"/>
      <c r="AB725"/>
    </row>
    <row r="726" spans="1:28" x14ac:dyDescent="0.2">
      <c r="A726"/>
      <c r="B726"/>
      <c r="C726" s="52"/>
      <c r="D726" s="52"/>
      <c r="E726" s="52"/>
      <c r="F726"/>
      <c r="G726"/>
      <c r="H726"/>
      <c r="I726"/>
      <c r="J726" s="64"/>
      <c r="K726"/>
      <c r="L726"/>
      <c r="M726"/>
      <c r="N726" s="64"/>
      <c r="O726"/>
      <c r="P726"/>
      <c r="Q726"/>
      <c r="R726" s="64"/>
      <c r="S726"/>
      <c r="T726"/>
      <c r="U726"/>
      <c r="V726" s="64"/>
      <c r="W726"/>
      <c r="X726"/>
      <c r="Y726"/>
      <c r="Z726"/>
      <c r="AA726"/>
      <c r="AB726"/>
    </row>
    <row r="727" spans="1:28" x14ac:dyDescent="0.2">
      <c r="A727"/>
      <c r="B727"/>
      <c r="C727" s="52"/>
      <c r="D727" s="52"/>
      <c r="E727" s="52"/>
      <c r="F727"/>
      <c r="G727"/>
      <c r="H727"/>
      <c r="I727"/>
      <c r="J727" s="64"/>
      <c r="K727"/>
      <c r="L727"/>
      <c r="M727"/>
      <c r="N727" s="64"/>
      <c r="O727"/>
      <c r="P727"/>
      <c r="Q727"/>
      <c r="R727" s="64"/>
      <c r="S727"/>
      <c r="T727"/>
      <c r="U727"/>
      <c r="V727" s="64"/>
      <c r="W727"/>
      <c r="X727"/>
      <c r="Y727"/>
      <c r="Z727"/>
      <c r="AA727"/>
      <c r="AB727"/>
    </row>
    <row r="728" spans="1:28" x14ac:dyDescent="0.2">
      <c r="A728"/>
      <c r="B728"/>
      <c r="C728" s="52"/>
      <c r="D728" s="52"/>
      <c r="E728" s="52"/>
      <c r="F728"/>
      <c r="G728"/>
      <c r="H728"/>
      <c r="I728"/>
      <c r="J728" s="64"/>
      <c r="K728"/>
      <c r="L728"/>
      <c r="M728"/>
      <c r="N728" s="64"/>
      <c r="O728"/>
      <c r="P728"/>
      <c r="Q728"/>
      <c r="R728" s="64"/>
      <c r="S728"/>
      <c r="T728"/>
      <c r="U728"/>
      <c r="V728" s="64"/>
      <c r="W728"/>
      <c r="X728"/>
      <c r="Y728"/>
      <c r="Z728"/>
      <c r="AA728"/>
      <c r="AB728"/>
    </row>
    <row r="729" spans="1:28" x14ac:dyDescent="0.2">
      <c r="A729"/>
      <c r="B729"/>
      <c r="C729" s="52"/>
      <c r="D729" s="52"/>
      <c r="E729" s="52"/>
      <c r="F729"/>
      <c r="G729"/>
      <c r="H729"/>
      <c r="I729"/>
      <c r="J729" s="64"/>
      <c r="K729"/>
      <c r="L729"/>
      <c r="M729"/>
      <c r="N729" s="64"/>
      <c r="O729"/>
      <c r="P729"/>
      <c r="Q729"/>
      <c r="R729" s="64"/>
      <c r="S729"/>
      <c r="T729"/>
      <c r="U729"/>
      <c r="V729" s="64"/>
      <c r="W729"/>
      <c r="X729"/>
      <c r="Y729"/>
      <c r="Z729"/>
      <c r="AA729"/>
      <c r="AB729"/>
    </row>
    <row r="730" spans="1:28" x14ac:dyDescent="0.2">
      <c r="A730"/>
      <c r="B730"/>
      <c r="C730" s="52"/>
      <c r="D730" s="52"/>
      <c r="E730" s="52"/>
      <c r="F730"/>
      <c r="G730"/>
      <c r="H730"/>
      <c r="I730"/>
      <c r="J730" s="64"/>
      <c r="K730"/>
      <c r="L730"/>
      <c r="M730"/>
      <c r="N730" s="64"/>
      <c r="O730"/>
      <c r="P730"/>
      <c r="Q730"/>
      <c r="R730" s="64"/>
      <c r="S730"/>
      <c r="T730"/>
      <c r="U730"/>
      <c r="V730" s="64"/>
      <c r="W730"/>
      <c r="X730"/>
      <c r="Y730"/>
      <c r="Z730"/>
      <c r="AA730"/>
      <c r="AB730"/>
    </row>
    <row r="731" spans="1:28" x14ac:dyDescent="0.2">
      <c r="A731"/>
      <c r="B731"/>
      <c r="C731" s="52"/>
      <c r="D731" s="52"/>
      <c r="E731" s="52"/>
      <c r="F731"/>
      <c r="G731"/>
      <c r="H731"/>
      <c r="I731"/>
      <c r="J731" s="64"/>
      <c r="K731"/>
      <c r="L731"/>
      <c r="M731"/>
      <c r="N731" s="64"/>
      <c r="O731"/>
      <c r="P731"/>
      <c r="Q731"/>
      <c r="R731" s="64"/>
      <c r="S731"/>
      <c r="T731"/>
      <c r="U731"/>
      <c r="V731" s="64"/>
      <c r="W731"/>
      <c r="X731"/>
      <c r="Y731"/>
      <c r="Z731"/>
      <c r="AA731"/>
      <c r="AB731"/>
    </row>
    <row r="732" spans="1:28" x14ac:dyDescent="0.2">
      <c r="A732"/>
      <c r="B732"/>
      <c r="C732" s="52"/>
      <c r="D732" s="52"/>
      <c r="E732" s="52"/>
      <c r="F732"/>
      <c r="G732"/>
      <c r="H732"/>
      <c r="I732"/>
      <c r="J732" s="64"/>
      <c r="K732"/>
      <c r="L732"/>
      <c r="M732"/>
      <c r="N732" s="64"/>
      <c r="O732"/>
      <c r="P732"/>
      <c r="Q732"/>
      <c r="R732" s="64"/>
      <c r="S732"/>
      <c r="T732"/>
      <c r="U732"/>
      <c r="V732" s="64"/>
      <c r="W732"/>
      <c r="X732"/>
      <c r="Y732"/>
      <c r="Z732"/>
      <c r="AA732"/>
      <c r="AB732"/>
    </row>
    <row r="733" spans="1:28" x14ac:dyDescent="0.2">
      <c r="A733"/>
      <c r="B733"/>
      <c r="C733" s="52"/>
      <c r="D733" s="52"/>
      <c r="E733" s="52"/>
      <c r="F733"/>
      <c r="G733"/>
      <c r="H733"/>
      <c r="I733"/>
      <c r="J733" s="64"/>
      <c r="K733"/>
      <c r="L733"/>
      <c r="M733"/>
      <c r="N733" s="64"/>
      <c r="O733"/>
      <c r="P733"/>
      <c r="Q733"/>
      <c r="R733" s="64"/>
      <c r="S733"/>
      <c r="T733"/>
      <c r="U733"/>
      <c r="V733" s="64"/>
      <c r="W733"/>
      <c r="X733"/>
      <c r="Y733"/>
      <c r="Z733"/>
      <c r="AA733"/>
      <c r="AB733"/>
    </row>
    <row r="734" spans="1:28" x14ac:dyDescent="0.2">
      <c r="A734"/>
      <c r="B734"/>
      <c r="C734" s="52"/>
      <c r="D734" s="52"/>
      <c r="E734" s="52"/>
      <c r="F734"/>
      <c r="G734"/>
      <c r="H734"/>
      <c r="I734"/>
      <c r="J734" s="64"/>
      <c r="K734"/>
      <c r="L734"/>
      <c r="M734"/>
      <c r="N734" s="64"/>
      <c r="O734"/>
      <c r="P734"/>
      <c r="Q734"/>
      <c r="R734" s="64"/>
      <c r="S734"/>
      <c r="T734"/>
      <c r="U734"/>
      <c r="V734" s="64"/>
      <c r="W734"/>
      <c r="X734"/>
      <c r="Y734"/>
      <c r="Z734"/>
      <c r="AA734"/>
      <c r="AB734"/>
    </row>
    <row r="735" spans="1:28" x14ac:dyDescent="0.2">
      <c r="A735"/>
      <c r="B735"/>
      <c r="C735" s="52"/>
      <c r="D735" s="52"/>
      <c r="E735" s="52"/>
      <c r="F735"/>
      <c r="G735"/>
      <c r="H735"/>
      <c r="I735"/>
      <c r="J735" s="64"/>
      <c r="K735"/>
      <c r="L735"/>
      <c r="M735"/>
      <c r="N735" s="64"/>
      <c r="O735"/>
      <c r="P735"/>
      <c r="Q735"/>
      <c r="R735" s="64"/>
      <c r="S735"/>
      <c r="T735"/>
      <c r="U735"/>
      <c r="V735" s="64"/>
      <c r="W735"/>
      <c r="X735"/>
      <c r="Y735"/>
      <c r="Z735"/>
      <c r="AA735"/>
      <c r="AB735"/>
    </row>
    <row r="736" spans="1:28" x14ac:dyDescent="0.2">
      <c r="A736"/>
      <c r="B736"/>
      <c r="C736" s="52"/>
      <c r="D736" s="52"/>
      <c r="E736" s="52"/>
      <c r="F736"/>
      <c r="G736"/>
      <c r="H736"/>
      <c r="I736"/>
      <c r="J736" s="64"/>
      <c r="K736"/>
      <c r="L736"/>
      <c r="M736"/>
      <c r="N736" s="64"/>
      <c r="O736"/>
      <c r="P736"/>
      <c r="Q736"/>
      <c r="R736" s="64"/>
      <c r="S736"/>
      <c r="T736"/>
      <c r="U736"/>
      <c r="V736" s="64"/>
      <c r="W736"/>
      <c r="X736"/>
      <c r="Y736"/>
      <c r="Z736"/>
      <c r="AA736"/>
      <c r="AB736"/>
    </row>
    <row r="737" spans="1:28" x14ac:dyDescent="0.2">
      <c r="A737"/>
      <c r="B737"/>
      <c r="C737" s="52"/>
      <c r="D737" s="52"/>
      <c r="E737" s="52"/>
      <c r="F737"/>
      <c r="G737"/>
      <c r="H737"/>
      <c r="I737"/>
      <c r="J737" s="64"/>
      <c r="K737"/>
      <c r="L737"/>
      <c r="M737"/>
      <c r="N737" s="64"/>
      <c r="O737"/>
      <c r="P737"/>
      <c r="Q737"/>
      <c r="R737" s="64"/>
      <c r="S737"/>
      <c r="T737"/>
      <c r="U737"/>
      <c r="V737" s="64"/>
      <c r="W737"/>
      <c r="X737"/>
      <c r="Y737"/>
      <c r="Z737"/>
      <c r="AA737"/>
      <c r="AB737"/>
    </row>
    <row r="738" spans="1:28" x14ac:dyDescent="0.2">
      <c r="A738"/>
      <c r="B738"/>
      <c r="C738" s="52"/>
      <c r="D738" s="52"/>
      <c r="E738" s="52"/>
      <c r="F738"/>
      <c r="G738"/>
      <c r="H738"/>
      <c r="I738"/>
      <c r="J738" s="64"/>
      <c r="K738"/>
      <c r="L738"/>
      <c r="M738"/>
      <c r="N738" s="64"/>
      <c r="O738"/>
      <c r="P738"/>
      <c r="Q738"/>
      <c r="R738" s="64"/>
      <c r="S738"/>
      <c r="T738"/>
      <c r="U738"/>
      <c r="V738" s="64"/>
      <c r="W738"/>
      <c r="X738"/>
      <c r="Y738"/>
      <c r="Z738"/>
      <c r="AA738"/>
      <c r="AB738"/>
    </row>
    <row r="739" spans="1:28" x14ac:dyDescent="0.2">
      <c r="A739"/>
      <c r="B739"/>
      <c r="C739" s="52"/>
      <c r="D739" s="52"/>
      <c r="E739" s="52"/>
      <c r="F739"/>
      <c r="G739"/>
      <c r="H739"/>
      <c r="I739"/>
      <c r="J739" s="64"/>
      <c r="K739"/>
      <c r="L739"/>
      <c r="M739"/>
      <c r="N739" s="64"/>
      <c r="O739"/>
      <c r="P739"/>
      <c r="Q739"/>
      <c r="R739" s="64"/>
      <c r="S739"/>
      <c r="T739"/>
      <c r="U739"/>
      <c r="V739" s="64"/>
      <c r="W739"/>
      <c r="X739"/>
      <c r="Y739"/>
      <c r="Z739"/>
      <c r="AA739"/>
      <c r="AB739"/>
    </row>
    <row r="740" spans="1:28" x14ac:dyDescent="0.2">
      <c r="A740"/>
      <c r="B740"/>
      <c r="C740" s="52"/>
      <c r="D740" s="52"/>
      <c r="E740" s="52"/>
      <c r="F740"/>
      <c r="G740"/>
      <c r="H740"/>
      <c r="I740"/>
      <c r="J740" s="64"/>
      <c r="K740"/>
      <c r="L740"/>
      <c r="M740"/>
      <c r="N740" s="64"/>
      <c r="O740"/>
      <c r="P740"/>
      <c r="Q740"/>
      <c r="R740" s="64"/>
      <c r="S740"/>
      <c r="T740"/>
      <c r="U740"/>
      <c r="V740" s="64"/>
      <c r="W740"/>
      <c r="X740"/>
      <c r="Y740"/>
      <c r="Z740"/>
      <c r="AA740"/>
      <c r="AB740"/>
    </row>
    <row r="741" spans="1:28" x14ac:dyDescent="0.2">
      <c r="A741"/>
      <c r="B741"/>
      <c r="C741" s="52"/>
      <c r="D741" s="52"/>
      <c r="E741" s="52"/>
      <c r="F741"/>
      <c r="G741"/>
      <c r="H741"/>
      <c r="I741"/>
      <c r="J741" s="64"/>
      <c r="K741"/>
      <c r="L741"/>
      <c r="M741"/>
      <c r="N741" s="64"/>
      <c r="O741"/>
      <c r="P741"/>
      <c r="Q741"/>
      <c r="R741" s="64"/>
      <c r="S741"/>
      <c r="T741"/>
      <c r="U741"/>
      <c r="V741" s="64"/>
      <c r="W741"/>
      <c r="X741"/>
      <c r="Y741"/>
      <c r="Z741"/>
      <c r="AA741"/>
      <c r="AB741"/>
    </row>
    <row r="742" spans="1:28" x14ac:dyDescent="0.2">
      <c r="A742"/>
      <c r="B742"/>
      <c r="C742" s="52"/>
      <c r="D742" s="52"/>
      <c r="E742" s="52"/>
      <c r="F742"/>
      <c r="G742"/>
      <c r="H742"/>
      <c r="I742"/>
      <c r="J742" s="64"/>
      <c r="K742"/>
      <c r="L742"/>
      <c r="M742"/>
      <c r="N742" s="64"/>
      <c r="O742"/>
      <c r="P742"/>
      <c r="Q742"/>
      <c r="R742" s="64"/>
      <c r="S742"/>
      <c r="T742"/>
      <c r="U742"/>
      <c r="V742" s="64"/>
      <c r="W742"/>
      <c r="X742"/>
      <c r="Y742"/>
      <c r="Z742"/>
      <c r="AA742"/>
      <c r="AB742"/>
    </row>
    <row r="743" spans="1:28" x14ac:dyDescent="0.2">
      <c r="A743"/>
      <c r="B743"/>
      <c r="C743" s="52"/>
      <c r="D743" s="52"/>
      <c r="E743" s="52"/>
      <c r="F743"/>
      <c r="G743"/>
      <c r="H743"/>
      <c r="I743"/>
      <c r="J743" s="64"/>
      <c r="K743"/>
      <c r="L743"/>
      <c r="M743"/>
      <c r="N743" s="64"/>
      <c r="O743"/>
      <c r="P743"/>
      <c r="Q743"/>
      <c r="R743" s="64"/>
      <c r="S743"/>
      <c r="T743"/>
      <c r="U743"/>
      <c r="V743" s="64"/>
      <c r="W743"/>
      <c r="X743"/>
      <c r="Y743"/>
      <c r="Z743"/>
      <c r="AA743"/>
      <c r="AB743"/>
    </row>
    <row r="744" spans="1:28" x14ac:dyDescent="0.2">
      <c r="A744"/>
      <c r="B744"/>
      <c r="C744" s="52"/>
      <c r="D744" s="52"/>
      <c r="E744" s="52"/>
      <c r="F744"/>
      <c r="G744"/>
      <c r="H744"/>
      <c r="I744"/>
      <c r="J744" s="64"/>
      <c r="K744"/>
      <c r="L744"/>
      <c r="M744"/>
      <c r="N744" s="64"/>
      <c r="O744"/>
      <c r="P744"/>
      <c r="Q744"/>
      <c r="R744" s="64"/>
      <c r="S744"/>
      <c r="T744"/>
      <c r="U744"/>
      <c r="V744" s="64"/>
      <c r="W744"/>
      <c r="X744"/>
      <c r="Y744"/>
      <c r="Z744"/>
      <c r="AA744"/>
      <c r="AB744"/>
    </row>
    <row r="745" spans="1:28" x14ac:dyDescent="0.2">
      <c r="A745"/>
      <c r="B745"/>
      <c r="C745" s="52"/>
      <c r="D745" s="52"/>
      <c r="E745" s="52"/>
      <c r="F745"/>
      <c r="G745"/>
      <c r="H745"/>
      <c r="I745"/>
      <c r="J745" s="64"/>
      <c r="K745"/>
      <c r="L745"/>
      <c r="M745"/>
      <c r="N745" s="64"/>
      <c r="O745"/>
      <c r="P745"/>
      <c r="Q745"/>
      <c r="R745" s="64"/>
      <c r="S745"/>
      <c r="T745"/>
      <c r="U745"/>
      <c r="V745" s="64"/>
      <c r="W745"/>
      <c r="X745"/>
      <c r="Y745"/>
      <c r="Z745"/>
      <c r="AA745"/>
      <c r="AB745"/>
    </row>
    <row r="746" spans="1:28" x14ac:dyDescent="0.2">
      <c r="A746"/>
      <c r="B746"/>
      <c r="C746" s="52"/>
      <c r="D746" s="52"/>
      <c r="E746" s="52"/>
      <c r="F746"/>
      <c r="G746"/>
      <c r="H746"/>
      <c r="I746"/>
      <c r="J746" s="64"/>
      <c r="K746"/>
      <c r="L746"/>
      <c r="M746"/>
      <c r="N746" s="64"/>
      <c r="O746"/>
      <c r="P746"/>
      <c r="Q746"/>
      <c r="R746" s="64"/>
      <c r="S746"/>
      <c r="T746"/>
      <c r="U746"/>
      <c r="V746" s="64"/>
      <c r="W746"/>
      <c r="X746"/>
      <c r="Y746"/>
      <c r="Z746"/>
      <c r="AA746"/>
      <c r="AB746"/>
    </row>
    <row r="747" spans="1:28" x14ac:dyDescent="0.2">
      <c r="A747"/>
      <c r="B747"/>
      <c r="C747" s="52"/>
      <c r="D747" s="52"/>
      <c r="E747" s="52"/>
      <c r="F747"/>
      <c r="G747"/>
      <c r="H747"/>
      <c r="I747"/>
      <c r="J747" s="64"/>
      <c r="K747"/>
      <c r="L747"/>
      <c r="M747"/>
      <c r="N747" s="64"/>
      <c r="O747"/>
      <c r="P747"/>
      <c r="Q747"/>
      <c r="R747" s="64"/>
      <c r="S747"/>
      <c r="T747"/>
      <c r="U747"/>
      <c r="V747" s="64"/>
      <c r="W747"/>
      <c r="X747"/>
      <c r="Y747"/>
      <c r="Z747"/>
      <c r="AA747"/>
      <c r="AB747"/>
    </row>
    <row r="748" spans="1:28" x14ac:dyDescent="0.2">
      <c r="A748"/>
      <c r="B748"/>
      <c r="C748" s="52"/>
      <c r="D748" s="52"/>
      <c r="E748" s="52"/>
      <c r="F748"/>
      <c r="G748"/>
      <c r="H748"/>
      <c r="I748"/>
      <c r="J748" s="64"/>
      <c r="K748"/>
      <c r="L748"/>
      <c r="M748"/>
      <c r="N748" s="64"/>
      <c r="O748"/>
      <c r="P748"/>
      <c r="Q748"/>
      <c r="R748" s="64"/>
      <c r="S748"/>
      <c r="T748"/>
      <c r="U748"/>
      <c r="V748" s="64"/>
      <c r="W748"/>
      <c r="X748"/>
      <c r="Y748"/>
      <c r="Z748"/>
      <c r="AA748"/>
      <c r="AB748"/>
    </row>
    <row r="749" spans="1:28" x14ac:dyDescent="0.2">
      <c r="A749"/>
      <c r="B749"/>
      <c r="C749" s="52"/>
      <c r="D749" s="52"/>
      <c r="E749" s="52"/>
      <c r="F749"/>
      <c r="G749"/>
      <c r="H749"/>
      <c r="I749"/>
      <c r="J749" s="64"/>
      <c r="K749"/>
      <c r="L749"/>
      <c r="M749"/>
      <c r="N749" s="64"/>
      <c r="O749"/>
      <c r="P749"/>
      <c r="Q749"/>
      <c r="R749" s="64"/>
      <c r="S749"/>
      <c r="T749"/>
      <c r="U749"/>
      <c r="V749" s="64"/>
      <c r="W749"/>
      <c r="X749"/>
      <c r="Y749"/>
      <c r="Z749"/>
      <c r="AA749"/>
      <c r="AB749"/>
    </row>
    <row r="750" spans="1:28" x14ac:dyDescent="0.2">
      <c r="A750"/>
      <c r="B750"/>
      <c r="C750" s="52"/>
      <c r="D750" s="52"/>
      <c r="E750" s="52"/>
      <c r="F750"/>
      <c r="G750"/>
      <c r="H750"/>
      <c r="I750"/>
      <c r="J750" s="64"/>
      <c r="K750"/>
      <c r="L750"/>
      <c r="M750"/>
      <c r="N750" s="64"/>
      <c r="O750"/>
      <c r="P750"/>
      <c r="Q750"/>
      <c r="R750" s="64"/>
      <c r="S750"/>
      <c r="T750"/>
      <c r="U750"/>
      <c r="V750" s="64"/>
      <c r="W750"/>
      <c r="X750"/>
      <c r="Y750"/>
      <c r="Z750"/>
      <c r="AA750"/>
      <c r="AB750"/>
    </row>
    <row r="751" spans="1:28" x14ac:dyDescent="0.2">
      <c r="A751"/>
      <c r="B751"/>
      <c r="C751" s="52"/>
      <c r="D751" s="52"/>
      <c r="E751" s="52"/>
      <c r="F751"/>
      <c r="G751"/>
      <c r="H751"/>
      <c r="I751"/>
      <c r="J751" s="64"/>
      <c r="K751"/>
      <c r="L751"/>
      <c r="M751"/>
      <c r="N751" s="64"/>
      <c r="O751"/>
      <c r="P751"/>
      <c r="Q751"/>
      <c r="R751" s="64"/>
      <c r="S751"/>
      <c r="T751"/>
      <c r="U751"/>
      <c r="V751" s="64"/>
      <c r="W751"/>
      <c r="X751"/>
      <c r="Y751"/>
      <c r="Z751"/>
      <c r="AA751"/>
      <c r="AB751"/>
    </row>
    <row r="752" spans="1:28" x14ac:dyDescent="0.2">
      <c r="A752"/>
      <c r="B752"/>
      <c r="C752" s="52"/>
      <c r="D752" s="52"/>
      <c r="E752" s="52"/>
      <c r="F752"/>
      <c r="G752"/>
      <c r="H752"/>
      <c r="I752"/>
      <c r="J752" s="64"/>
      <c r="K752"/>
      <c r="L752"/>
      <c r="M752"/>
      <c r="N752" s="64"/>
      <c r="O752"/>
      <c r="P752"/>
      <c r="Q752"/>
      <c r="R752" s="64"/>
      <c r="S752"/>
      <c r="T752"/>
      <c r="U752"/>
      <c r="V752" s="64"/>
      <c r="W752"/>
      <c r="X752"/>
      <c r="Y752"/>
      <c r="Z752"/>
      <c r="AA752"/>
      <c r="AB752"/>
    </row>
    <row r="753" spans="1:28" x14ac:dyDescent="0.2">
      <c r="A753"/>
      <c r="B753"/>
      <c r="C753" s="52"/>
      <c r="D753" s="52"/>
      <c r="E753" s="52"/>
      <c r="F753"/>
      <c r="G753"/>
      <c r="H753"/>
      <c r="I753"/>
      <c r="J753" s="64"/>
      <c r="K753"/>
      <c r="L753"/>
      <c r="M753"/>
      <c r="N753" s="64"/>
      <c r="O753"/>
      <c r="P753"/>
      <c r="Q753"/>
      <c r="R753" s="64"/>
      <c r="S753"/>
      <c r="T753"/>
      <c r="U753"/>
      <c r="V753" s="64"/>
      <c r="W753"/>
      <c r="X753"/>
      <c r="Y753"/>
      <c r="Z753"/>
      <c r="AA753"/>
      <c r="AB753"/>
    </row>
    <row r="754" spans="1:28" x14ac:dyDescent="0.2">
      <c r="A754"/>
      <c r="B754"/>
      <c r="C754" s="52"/>
      <c r="D754" s="52"/>
      <c r="E754" s="52"/>
      <c r="F754"/>
      <c r="G754"/>
      <c r="H754"/>
      <c r="I754"/>
      <c r="J754" s="64"/>
      <c r="K754"/>
      <c r="L754"/>
      <c r="M754"/>
      <c r="N754" s="64"/>
      <c r="O754"/>
      <c r="P754"/>
      <c r="Q754"/>
      <c r="R754" s="64"/>
      <c r="S754"/>
      <c r="T754"/>
      <c r="U754"/>
      <c r="V754" s="64"/>
      <c r="W754"/>
      <c r="X754"/>
      <c r="Y754"/>
      <c r="Z754"/>
      <c r="AA754"/>
      <c r="AB754"/>
    </row>
    <row r="755" spans="1:28" x14ac:dyDescent="0.2">
      <c r="A755"/>
      <c r="B755"/>
      <c r="C755" s="52"/>
      <c r="D755" s="52"/>
      <c r="E755" s="52"/>
      <c r="F755"/>
      <c r="G755"/>
      <c r="H755"/>
      <c r="I755"/>
      <c r="J755" s="64"/>
      <c r="K755"/>
      <c r="L755"/>
      <c r="M755"/>
      <c r="N755" s="64"/>
      <c r="O755"/>
      <c r="P755"/>
      <c r="Q755"/>
      <c r="R755" s="64"/>
      <c r="S755"/>
      <c r="T755"/>
      <c r="U755"/>
      <c r="V755" s="64"/>
      <c r="W755"/>
      <c r="X755"/>
      <c r="Y755"/>
      <c r="Z755"/>
      <c r="AA755"/>
      <c r="AB755"/>
    </row>
    <row r="756" spans="1:28" x14ac:dyDescent="0.2">
      <c r="A756"/>
      <c r="B756"/>
      <c r="C756" s="52"/>
      <c r="D756" s="52"/>
      <c r="E756" s="52"/>
      <c r="F756"/>
      <c r="G756"/>
      <c r="H756"/>
      <c r="I756"/>
      <c r="J756" s="64"/>
      <c r="K756"/>
      <c r="L756"/>
      <c r="M756"/>
      <c r="N756" s="64"/>
      <c r="O756"/>
      <c r="P756"/>
      <c r="Q756"/>
      <c r="R756" s="64"/>
      <c r="S756"/>
      <c r="T756"/>
      <c r="U756"/>
      <c r="V756" s="64"/>
      <c r="W756"/>
      <c r="X756"/>
      <c r="Y756"/>
      <c r="Z756"/>
      <c r="AA756"/>
      <c r="AB756"/>
    </row>
    <row r="757" spans="1:28" x14ac:dyDescent="0.2">
      <c r="A757"/>
      <c r="B757"/>
      <c r="C757" s="52"/>
      <c r="D757" s="52"/>
      <c r="E757" s="52"/>
      <c r="F757"/>
      <c r="G757"/>
      <c r="H757"/>
      <c r="I757"/>
      <c r="J757" s="64"/>
      <c r="K757"/>
      <c r="L757"/>
      <c r="M757"/>
      <c r="N757" s="64"/>
      <c r="O757"/>
      <c r="P757"/>
      <c r="Q757"/>
      <c r="R757" s="64"/>
      <c r="S757"/>
      <c r="T757"/>
      <c r="U757"/>
      <c r="V757" s="64"/>
      <c r="W757"/>
      <c r="X757"/>
      <c r="Y757"/>
      <c r="Z757"/>
      <c r="AA757"/>
      <c r="AB757"/>
    </row>
    <row r="758" spans="1:28" x14ac:dyDescent="0.2">
      <c r="A758"/>
      <c r="B758"/>
      <c r="C758" s="52"/>
      <c r="D758" s="52"/>
      <c r="E758" s="52"/>
      <c r="F758"/>
      <c r="G758"/>
      <c r="H758"/>
      <c r="I758"/>
      <c r="J758" s="64"/>
      <c r="K758"/>
      <c r="L758"/>
      <c r="M758"/>
      <c r="N758" s="64"/>
      <c r="O758"/>
      <c r="P758"/>
      <c r="Q758"/>
      <c r="R758" s="64"/>
      <c r="S758"/>
      <c r="T758"/>
      <c r="U758"/>
      <c r="V758" s="64"/>
      <c r="W758"/>
      <c r="X758"/>
      <c r="Y758"/>
      <c r="Z758"/>
      <c r="AA758"/>
      <c r="AB758"/>
    </row>
    <row r="759" spans="1:28" x14ac:dyDescent="0.2">
      <c r="A759"/>
      <c r="B759"/>
      <c r="C759" s="52"/>
      <c r="D759" s="52"/>
      <c r="E759" s="52"/>
      <c r="F759"/>
      <c r="G759"/>
      <c r="H759"/>
      <c r="I759"/>
      <c r="J759" s="64"/>
      <c r="K759"/>
      <c r="L759"/>
      <c r="M759"/>
      <c r="N759" s="64"/>
      <c r="O759"/>
      <c r="P759"/>
      <c r="Q759"/>
      <c r="R759" s="64"/>
      <c r="S759"/>
      <c r="T759"/>
      <c r="U759"/>
      <c r="V759" s="64"/>
      <c r="W759"/>
      <c r="X759"/>
      <c r="Y759"/>
      <c r="Z759"/>
      <c r="AA759"/>
      <c r="AB759"/>
    </row>
    <row r="760" spans="1:28" x14ac:dyDescent="0.2">
      <c r="A760"/>
      <c r="B760"/>
      <c r="C760" s="52"/>
      <c r="D760" s="52"/>
      <c r="E760" s="52"/>
      <c r="F760"/>
      <c r="G760"/>
      <c r="H760"/>
      <c r="I760"/>
      <c r="J760" s="64"/>
      <c r="K760"/>
      <c r="L760"/>
      <c r="M760"/>
      <c r="N760" s="64"/>
      <c r="O760"/>
      <c r="P760"/>
      <c r="Q760"/>
      <c r="R760" s="64"/>
      <c r="S760"/>
      <c r="T760"/>
      <c r="U760"/>
      <c r="V760" s="64"/>
      <c r="W760"/>
      <c r="X760"/>
      <c r="Y760"/>
      <c r="Z760"/>
      <c r="AA760"/>
      <c r="AB760"/>
    </row>
    <row r="761" spans="1:28" x14ac:dyDescent="0.2">
      <c r="A761"/>
      <c r="B761"/>
      <c r="C761" s="52"/>
      <c r="D761" s="52"/>
      <c r="E761" s="52"/>
      <c r="F761"/>
      <c r="G761"/>
      <c r="H761"/>
      <c r="I761"/>
      <c r="J761" s="64"/>
      <c r="K761"/>
      <c r="L761"/>
      <c r="M761"/>
      <c r="N761" s="64"/>
      <c r="O761"/>
      <c r="P761"/>
      <c r="Q761"/>
      <c r="R761" s="64"/>
      <c r="S761"/>
      <c r="T761"/>
      <c r="U761"/>
      <c r="V761" s="64"/>
      <c r="W761"/>
      <c r="X761"/>
      <c r="Y761"/>
      <c r="Z761"/>
      <c r="AA761"/>
      <c r="AB761"/>
    </row>
    <row r="762" spans="1:28" x14ac:dyDescent="0.2">
      <c r="A762"/>
      <c r="B762"/>
      <c r="C762" s="52"/>
      <c r="D762" s="52"/>
      <c r="E762" s="52"/>
      <c r="F762"/>
      <c r="G762"/>
      <c r="H762"/>
      <c r="I762"/>
      <c r="J762" s="64"/>
      <c r="K762"/>
      <c r="L762"/>
      <c r="M762"/>
      <c r="N762" s="64"/>
      <c r="O762"/>
      <c r="P762"/>
      <c r="Q762"/>
      <c r="R762" s="64"/>
      <c r="S762"/>
      <c r="T762"/>
      <c r="U762"/>
      <c r="V762" s="64"/>
      <c r="W762"/>
      <c r="X762"/>
      <c r="Y762"/>
      <c r="Z762"/>
      <c r="AA762"/>
      <c r="AB762"/>
    </row>
    <row r="763" spans="1:28" x14ac:dyDescent="0.2">
      <c r="A763"/>
      <c r="B763"/>
      <c r="C763" s="52"/>
      <c r="D763" s="52"/>
      <c r="E763" s="52"/>
      <c r="F763"/>
      <c r="G763"/>
      <c r="H763"/>
      <c r="I763"/>
      <c r="J763" s="64"/>
      <c r="K763"/>
      <c r="L763"/>
      <c r="M763"/>
      <c r="N763" s="64"/>
      <c r="O763"/>
      <c r="P763"/>
      <c r="Q763"/>
      <c r="R763" s="64"/>
      <c r="S763"/>
      <c r="T763"/>
      <c r="U763"/>
      <c r="V763" s="64"/>
      <c r="W763"/>
      <c r="X763"/>
      <c r="Y763"/>
      <c r="Z763"/>
      <c r="AA763"/>
      <c r="AB763"/>
    </row>
    <row r="764" spans="1:28" x14ac:dyDescent="0.2">
      <c r="A764"/>
      <c r="B764"/>
      <c r="C764" s="52"/>
      <c r="D764" s="52"/>
      <c r="E764" s="52"/>
      <c r="F764"/>
      <c r="G764"/>
      <c r="H764"/>
      <c r="I764"/>
      <c r="J764" s="64"/>
      <c r="K764"/>
      <c r="L764"/>
      <c r="M764"/>
      <c r="N764" s="64"/>
      <c r="O764"/>
      <c r="P764"/>
      <c r="Q764"/>
      <c r="R764" s="64"/>
      <c r="S764"/>
      <c r="T764"/>
      <c r="U764"/>
      <c r="V764" s="64"/>
      <c r="W764"/>
      <c r="X764"/>
      <c r="Y764"/>
      <c r="Z764"/>
      <c r="AA764"/>
      <c r="AB764"/>
    </row>
    <row r="765" spans="1:28" x14ac:dyDescent="0.2">
      <c r="A765"/>
      <c r="B765"/>
      <c r="C765" s="52"/>
      <c r="D765" s="52"/>
      <c r="E765" s="52"/>
      <c r="F765"/>
      <c r="G765"/>
      <c r="H765"/>
      <c r="I765"/>
      <c r="J765" s="64"/>
      <c r="K765"/>
      <c r="L765"/>
      <c r="M765"/>
      <c r="N765" s="64"/>
      <c r="O765"/>
      <c r="P765"/>
      <c r="Q765"/>
      <c r="R765" s="64"/>
      <c r="S765"/>
      <c r="T765"/>
      <c r="U765"/>
      <c r="V765" s="64"/>
      <c r="W765"/>
      <c r="X765"/>
      <c r="Y765"/>
      <c r="Z765"/>
      <c r="AA765"/>
      <c r="AB765"/>
    </row>
    <row r="766" spans="1:28" x14ac:dyDescent="0.2">
      <c r="A766"/>
      <c r="B766"/>
      <c r="C766" s="52"/>
      <c r="D766" s="52"/>
      <c r="E766" s="52"/>
      <c r="F766"/>
      <c r="G766"/>
      <c r="H766"/>
      <c r="I766"/>
      <c r="J766" s="64"/>
      <c r="K766"/>
      <c r="L766"/>
      <c r="M766"/>
      <c r="N766" s="64"/>
      <c r="O766"/>
      <c r="P766"/>
      <c r="Q766"/>
      <c r="R766" s="64"/>
      <c r="S766"/>
      <c r="T766"/>
      <c r="U766"/>
      <c r="V766" s="64"/>
      <c r="W766"/>
      <c r="X766"/>
      <c r="Y766"/>
      <c r="Z766"/>
      <c r="AA766"/>
      <c r="AB766"/>
    </row>
    <row r="767" spans="1:28" x14ac:dyDescent="0.2">
      <c r="A767"/>
      <c r="B767"/>
      <c r="C767" s="52"/>
      <c r="D767" s="52"/>
      <c r="E767" s="52"/>
      <c r="F767"/>
      <c r="G767"/>
      <c r="H767"/>
      <c r="I767"/>
      <c r="J767" s="64"/>
      <c r="K767"/>
      <c r="L767"/>
      <c r="M767"/>
      <c r="N767" s="64"/>
      <c r="O767"/>
      <c r="P767"/>
      <c r="Q767"/>
      <c r="R767" s="64"/>
      <c r="S767"/>
      <c r="T767"/>
      <c r="U767"/>
      <c r="V767" s="64"/>
      <c r="W767"/>
      <c r="X767"/>
      <c r="Y767"/>
      <c r="Z767"/>
      <c r="AA767"/>
      <c r="AB767"/>
    </row>
    <row r="768" spans="1:28" x14ac:dyDescent="0.2">
      <c r="A768"/>
      <c r="B768"/>
      <c r="C768" s="52"/>
      <c r="D768" s="52"/>
      <c r="E768" s="52"/>
      <c r="F768"/>
      <c r="G768"/>
      <c r="H768"/>
      <c r="I768"/>
      <c r="J768" s="64"/>
      <c r="K768"/>
      <c r="L768"/>
      <c r="M768"/>
      <c r="N768" s="64"/>
      <c r="O768"/>
      <c r="P768"/>
      <c r="Q768"/>
      <c r="R768" s="64"/>
      <c r="S768"/>
      <c r="T768"/>
      <c r="U768"/>
      <c r="V768" s="64"/>
      <c r="W768"/>
      <c r="X768"/>
      <c r="Y768"/>
      <c r="Z768"/>
      <c r="AA768"/>
      <c r="AB768"/>
    </row>
    <row r="769" spans="1:28" x14ac:dyDescent="0.2">
      <c r="A769"/>
      <c r="B769"/>
      <c r="C769" s="52"/>
      <c r="D769" s="52"/>
      <c r="E769" s="52"/>
      <c r="F769"/>
      <c r="G769"/>
      <c r="H769"/>
      <c r="I769"/>
      <c r="J769" s="64"/>
      <c r="K769"/>
      <c r="L769"/>
      <c r="M769"/>
      <c r="N769" s="64"/>
      <c r="O769"/>
      <c r="P769"/>
      <c r="Q769"/>
      <c r="R769" s="64"/>
      <c r="S769"/>
      <c r="T769"/>
      <c r="U769"/>
      <c r="V769" s="64"/>
      <c r="W769"/>
      <c r="X769"/>
      <c r="Y769"/>
      <c r="Z769"/>
      <c r="AA769"/>
      <c r="AB769"/>
    </row>
    <row r="770" spans="1:28" x14ac:dyDescent="0.2">
      <c r="A770"/>
      <c r="B770"/>
      <c r="C770" s="52"/>
      <c r="D770" s="52"/>
      <c r="E770" s="52"/>
      <c r="F770"/>
      <c r="G770"/>
      <c r="H770"/>
      <c r="I770"/>
      <c r="J770" s="64"/>
      <c r="K770"/>
      <c r="L770"/>
      <c r="M770"/>
      <c r="N770" s="64"/>
      <c r="O770"/>
      <c r="P770"/>
      <c r="Q770"/>
      <c r="R770" s="64"/>
      <c r="S770"/>
      <c r="T770"/>
      <c r="U770"/>
      <c r="V770" s="64"/>
      <c r="W770"/>
      <c r="X770"/>
      <c r="Y770"/>
      <c r="Z770"/>
      <c r="AA770"/>
      <c r="AB770"/>
    </row>
    <row r="771" spans="1:28" x14ac:dyDescent="0.2">
      <c r="A771"/>
      <c r="B771"/>
      <c r="C771" s="52"/>
      <c r="D771" s="52"/>
      <c r="E771" s="52"/>
      <c r="F771"/>
      <c r="G771"/>
      <c r="H771"/>
      <c r="I771"/>
      <c r="J771" s="64"/>
      <c r="K771"/>
      <c r="L771"/>
      <c r="M771"/>
      <c r="N771" s="64"/>
      <c r="O771"/>
      <c r="P771"/>
      <c r="Q771"/>
      <c r="R771" s="64"/>
      <c r="S771"/>
      <c r="T771"/>
      <c r="U771"/>
      <c r="V771" s="64"/>
      <c r="W771"/>
      <c r="X771"/>
      <c r="Y771"/>
      <c r="Z771"/>
      <c r="AA771"/>
      <c r="AB771"/>
    </row>
    <row r="772" spans="1:28" x14ac:dyDescent="0.2">
      <c r="A772"/>
      <c r="B772"/>
      <c r="C772" s="52"/>
      <c r="D772" s="52"/>
      <c r="E772" s="52"/>
      <c r="F772"/>
      <c r="G772"/>
      <c r="H772"/>
      <c r="I772"/>
      <c r="J772" s="64"/>
      <c r="K772"/>
      <c r="L772"/>
      <c r="M772"/>
      <c r="N772" s="64"/>
      <c r="O772"/>
      <c r="P772"/>
      <c r="Q772"/>
      <c r="R772" s="64"/>
      <c r="S772"/>
      <c r="T772"/>
      <c r="U772"/>
      <c r="V772" s="64"/>
      <c r="W772"/>
      <c r="X772"/>
      <c r="Y772"/>
      <c r="Z772"/>
      <c r="AA772"/>
      <c r="AB772"/>
    </row>
    <row r="773" spans="1:28" x14ac:dyDescent="0.2">
      <c r="A773"/>
      <c r="B773"/>
      <c r="C773" s="52"/>
      <c r="D773" s="52"/>
      <c r="E773" s="52"/>
      <c r="F773"/>
      <c r="G773"/>
      <c r="H773"/>
      <c r="I773"/>
      <c r="J773" s="64"/>
      <c r="K773"/>
      <c r="L773"/>
      <c r="M773"/>
      <c r="N773" s="64"/>
      <c r="O773"/>
      <c r="P773"/>
      <c r="Q773"/>
      <c r="R773" s="64"/>
      <c r="S773"/>
      <c r="T773"/>
      <c r="U773"/>
      <c r="V773" s="64"/>
      <c r="W773"/>
      <c r="X773"/>
      <c r="Y773"/>
      <c r="Z773"/>
      <c r="AA773"/>
      <c r="AB773"/>
    </row>
    <row r="774" spans="1:28" x14ac:dyDescent="0.2">
      <c r="A774"/>
      <c r="B774"/>
      <c r="C774" s="52"/>
      <c r="D774" s="52"/>
      <c r="E774" s="52"/>
      <c r="F774"/>
      <c r="G774"/>
      <c r="H774"/>
      <c r="I774"/>
      <c r="J774" s="64"/>
      <c r="K774"/>
      <c r="L774"/>
      <c r="M774"/>
      <c r="N774" s="64"/>
      <c r="O774"/>
      <c r="P774"/>
      <c r="Q774"/>
      <c r="R774" s="64"/>
      <c r="S774"/>
      <c r="T774"/>
      <c r="U774"/>
      <c r="V774" s="64"/>
      <c r="W774"/>
      <c r="X774"/>
      <c r="Y774"/>
      <c r="Z774"/>
      <c r="AA774"/>
      <c r="AB774"/>
    </row>
    <row r="775" spans="1:28" x14ac:dyDescent="0.2">
      <c r="A775"/>
      <c r="B775"/>
      <c r="C775" s="52"/>
      <c r="D775" s="52"/>
      <c r="E775" s="52"/>
      <c r="F775"/>
      <c r="G775"/>
      <c r="H775"/>
      <c r="I775"/>
      <c r="J775" s="64"/>
      <c r="K775"/>
      <c r="L775"/>
      <c r="M775"/>
      <c r="N775" s="64"/>
      <c r="O775"/>
      <c r="P775"/>
      <c r="Q775"/>
      <c r="R775" s="64"/>
      <c r="S775"/>
      <c r="T775"/>
      <c r="U775"/>
      <c r="V775" s="64"/>
      <c r="W775"/>
      <c r="X775"/>
      <c r="Y775"/>
      <c r="Z775"/>
      <c r="AA775"/>
      <c r="AB775"/>
    </row>
    <row r="776" spans="1:28" x14ac:dyDescent="0.2">
      <c r="A776"/>
      <c r="B776"/>
      <c r="C776" s="52"/>
      <c r="D776" s="52"/>
      <c r="E776" s="52"/>
      <c r="F776"/>
      <c r="G776"/>
      <c r="H776"/>
      <c r="I776"/>
      <c r="J776" s="64"/>
      <c r="K776"/>
      <c r="L776"/>
      <c r="M776"/>
      <c r="N776" s="64"/>
      <c r="O776"/>
      <c r="P776"/>
      <c r="Q776"/>
      <c r="R776" s="64"/>
      <c r="S776"/>
      <c r="T776"/>
      <c r="U776"/>
      <c r="V776" s="64"/>
      <c r="W776"/>
      <c r="X776"/>
      <c r="Y776"/>
      <c r="Z776"/>
      <c r="AA776"/>
      <c r="AB776"/>
    </row>
    <row r="777" spans="1:28" x14ac:dyDescent="0.2">
      <c r="A777"/>
      <c r="B777"/>
      <c r="C777" s="52"/>
      <c r="D777" s="52"/>
      <c r="E777" s="52"/>
      <c r="F777"/>
      <c r="G777"/>
      <c r="H777"/>
      <c r="I777"/>
      <c r="J777" s="64"/>
      <c r="K777"/>
      <c r="L777"/>
      <c r="M777"/>
      <c r="N777" s="64"/>
      <c r="O777"/>
      <c r="P777"/>
      <c r="Q777"/>
      <c r="R777" s="64"/>
      <c r="S777"/>
      <c r="T777"/>
      <c r="U777"/>
      <c r="V777" s="64"/>
      <c r="W777"/>
      <c r="X777"/>
      <c r="Y777"/>
      <c r="Z777"/>
      <c r="AA777"/>
      <c r="AB777"/>
    </row>
    <row r="778" spans="1:28" x14ac:dyDescent="0.2">
      <c r="A778"/>
      <c r="B778"/>
      <c r="C778" s="52"/>
      <c r="D778" s="52"/>
      <c r="E778" s="52"/>
      <c r="F778"/>
      <c r="G778"/>
      <c r="H778"/>
      <c r="I778"/>
      <c r="J778" s="64"/>
      <c r="K778"/>
      <c r="L778"/>
      <c r="M778"/>
      <c r="N778" s="64"/>
      <c r="O778"/>
      <c r="P778"/>
      <c r="Q778"/>
      <c r="R778" s="64"/>
      <c r="S778"/>
      <c r="T778"/>
      <c r="U778"/>
      <c r="V778" s="64"/>
      <c r="W778"/>
      <c r="X778"/>
      <c r="Y778"/>
      <c r="Z778"/>
      <c r="AA778"/>
      <c r="AB778"/>
    </row>
    <row r="779" spans="1:28" x14ac:dyDescent="0.2">
      <c r="A779"/>
      <c r="B779"/>
      <c r="C779" s="52"/>
      <c r="D779" s="52"/>
      <c r="E779" s="52"/>
      <c r="F779"/>
      <c r="G779"/>
      <c r="H779"/>
      <c r="I779"/>
      <c r="J779" s="64"/>
      <c r="K779"/>
      <c r="L779"/>
      <c r="M779"/>
      <c r="N779" s="64"/>
      <c r="O779"/>
      <c r="P779"/>
      <c r="Q779"/>
      <c r="R779" s="64"/>
      <c r="S779"/>
      <c r="T779"/>
      <c r="U779"/>
      <c r="V779" s="64"/>
      <c r="W779"/>
      <c r="X779"/>
      <c r="Y779"/>
      <c r="Z779"/>
      <c r="AA779"/>
      <c r="AB779"/>
    </row>
    <row r="780" spans="1:28" x14ac:dyDescent="0.2">
      <c r="A780"/>
      <c r="B780"/>
      <c r="C780" s="52"/>
      <c r="D780" s="52"/>
      <c r="E780" s="52"/>
      <c r="F780"/>
      <c r="G780"/>
      <c r="H780"/>
      <c r="I780"/>
      <c r="J780" s="64"/>
      <c r="K780"/>
      <c r="L780"/>
      <c r="M780"/>
      <c r="N780" s="64"/>
      <c r="O780"/>
      <c r="P780"/>
      <c r="Q780"/>
      <c r="R780" s="64"/>
      <c r="S780"/>
      <c r="T780"/>
      <c r="U780"/>
      <c r="V780" s="64"/>
      <c r="W780"/>
      <c r="X780"/>
      <c r="Y780"/>
      <c r="Z780"/>
      <c r="AA780"/>
      <c r="AB780"/>
    </row>
    <row r="781" spans="1:28" x14ac:dyDescent="0.2">
      <c r="A781"/>
      <c r="B781"/>
      <c r="C781" s="52"/>
      <c r="D781" s="52"/>
      <c r="E781" s="52"/>
      <c r="F781"/>
      <c r="G781"/>
      <c r="H781"/>
      <c r="I781"/>
      <c r="J781" s="64"/>
      <c r="K781"/>
      <c r="L781"/>
      <c r="M781"/>
      <c r="N781" s="64"/>
      <c r="O781"/>
      <c r="P781"/>
      <c r="Q781"/>
      <c r="R781" s="64"/>
      <c r="S781"/>
      <c r="T781"/>
      <c r="U781"/>
      <c r="V781" s="64"/>
      <c r="W781"/>
      <c r="X781"/>
      <c r="Y781"/>
      <c r="Z781"/>
      <c r="AA781"/>
      <c r="AB781"/>
    </row>
    <row r="782" spans="1:28" x14ac:dyDescent="0.2">
      <c r="A782"/>
      <c r="B782"/>
      <c r="C782" s="52"/>
      <c r="D782" s="52"/>
      <c r="E782" s="52"/>
      <c r="F782"/>
      <c r="G782"/>
      <c r="H782"/>
      <c r="I782"/>
      <c r="J782" s="64"/>
      <c r="K782"/>
      <c r="L782"/>
      <c r="M782"/>
      <c r="N782" s="64"/>
      <c r="O782"/>
      <c r="P782"/>
      <c r="Q782"/>
      <c r="R782" s="64"/>
      <c r="S782"/>
      <c r="T782"/>
      <c r="U782"/>
      <c r="V782" s="64"/>
      <c r="W782"/>
      <c r="X782"/>
      <c r="Y782"/>
      <c r="Z782"/>
      <c r="AA782"/>
      <c r="AB782"/>
    </row>
    <row r="783" spans="1:28" x14ac:dyDescent="0.2">
      <c r="A783"/>
      <c r="B783"/>
      <c r="C783" s="52"/>
      <c r="D783" s="52"/>
      <c r="E783" s="52"/>
      <c r="F783"/>
      <c r="G783"/>
      <c r="H783"/>
      <c r="I783"/>
      <c r="J783" s="64"/>
      <c r="K783"/>
      <c r="L783"/>
      <c r="M783"/>
      <c r="N783" s="64"/>
      <c r="O783"/>
      <c r="P783"/>
      <c r="Q783"/>
      <c r="R783" s="64"/>
      <c r="S783"/>
      <c r="T783"/>
      <c r="U783"/>
      <c r="V783" s="64"/>
      <c r="W783"/>
      <c r="X783"/>
      <c r="Y783"/>
      <c r="Z783"/>
      <c r="AA783"/>
      <c r="AB783"/>
    </row>
    <row r="784" spans="1:28" x14ac:dyDescent="0.2">
      <c r="A784"/>
      <c r="B784"/>
      <c r="C784" s="52"/>
      <c r="D784" s="52"/>
      <c r="E784" s="52"/>
      <c r="F784"/>
      <c r="G784"/>
      <c r="H784"/>
      <c r="I784"/>
      <c r="J784" s="64"/>
      <c r="K784"/>
      <c r="L784"/>
      <c r="M784"/>
      <c r="N784" s="64"/>
      <c r="O784"/>
      <c r="P784"/>
      <c r="Q784"/>
      <c r="R784" s="64"/>
      <c r="S784"/>
      <c r="T784"/>
      <c r="U784"/>
      <c r="V784" s="64"/>
      <c r="W784"/>
      <c r="X784"/>
      <c r="Y784"/>
      <c r="Z784"/>
      <c r="AA784"/>
      <c r="AB784"/>
    </row>
    <row r="785" spans="1:28" x14ac:dyDescent="0.2">
      <c r="A785"/>
      <c r="B785"/>
      <c r="C785" s="52"/>
      <c r="D785" s="52"/>
      <c r="E785" s="52"/>
      <c r="F785"/>
      <c r="G785"/>
      <c r="H785"/>
      <c r="I785"/>
      <c r="J785" s="64"/>
      <c r="K785"/>
      <c r="L785"/>
      <c r="M785"/>
      <c r="N785" s="64"/>
      <c r="O785"/>
      <c r="P785"/>
      <c r="Q785"/>
      <c r="R785" s="64"/>
      <c r="S785"/>
      <c r="T785"/>
      <c r="U785"/>
      <c r="V785" s="64"/>
      <c r="W785"/>
      <c r="X785"/>
      <c r="Y785"/>
      <c r="Z785"/>
      <c r="AA785"/>
      <c r="AB785"/>
    </row>
    <row r="786" spans="1:28" x14ac:dyDescent="0.2">
      <c r="A786"/>
      <c r="B786"/>
      <c r="C786" s="52"/>
      <c r="D786" s="52"/>
      <c r="E786" s="52"/>
      <c r="F786"/>
      <c r="G786"/>
      <c r="H786"/>
      <c r="I786"/>
      <c r="J786" s="64"/>
      <c r="K786"/>
      <c r="L786"/>
      <c r="M786"/>
      <c r="N786" s="64"/>
      <c r="O786"/>
      <c r="P786"/>
      <c r="Q786"/>
      <c r="R786" s="64"/>
      <c r="S786"/>
      <c r="T786"/>
      <c r="U786"/>
      <c r="V786" s="64"/>
      <c r="W786"/>
      <c r="X786"/>
      <c r="Y786"/>
      <c r="Z786"/>
      <c r="AA786"/>
      <c r="AB786"/>
    </row>
    <row r="787" spans="1:28" x14ac:dyDescent="0.2">
      <c r="A787"/>
      <c r="B787"/>
      <c r="C787" s="52"/>
      <c r="D787" s="52"/>
      <c r="E787" s="52"/>
      <c r="F787"/>
      <c r="G787"/>
      <c r="H787"/>
      <c r="I787"/>
      <c r="J787" s="64"/>
      <c r="K787"/>
      <c r="L787"/>
      <c r="M787"/>
      <c r="N787" s="64"/>
      <c r="O787"/>
      <c r="P787"/>
      <c r="Q787"/>
      <c r="R787" s="64"/>
      <c r="S787"/>
      <c r="T787"/>
      <c r="U787"/>
      <c r="V787" s="64"/>
      <c r="W787"/>
      <c r="X787"/>
      <c r="Y787"/>
      <c r="Z787"/>
      <c r="AA787"/>
      <c r="AB787"/>
    </row>
    <row r="788" spans="1:28" x14ac:dyDescent="0.2">
      <c r="A788"/>
      <c r="B788"/>
      <c r="C788" s="52"/>
      <c r="D788" s="52"/>
      <c r="E788" s="52"/>
      <c r="F788"/>
      <c r="G788"/>
      <c r="H788"/>
      <c r="I788"/>
      <c r="J788" s="64"/>
      <c r="K788"/>
      <c r="L788"/>
      <c r="M788"/>
      <c r="N788" s="64"/>
      <c r="O788"/>
      <c r="P788"/>
      <c r="Q788"/>
      <c r="R788" s="64"/>
      <c r="S788"/>
      <c r="T788"/>
      <c r="U788"/>
      <c r="V788" s="64"/>
      <c r="W788"/>
      <c r="X788"/>
      <c r="Y788"/>
      <c r="Z788"/>
      <c r="AA788"/>
      <c r="AB788"/>
    </row>
    <row r="789" spans="1:28" x14ac:dyDescent="0.2">
      <c r="A789"/>
      <c r="B789"/>
      <c r="C789" s="52"/>
      <c r="D789" s="52"/>
      <c r="E789" s="52"/>
      <c r="F789"/>
      <c r="G789"/>
      <c r="H789"/>
      <c r="I789"/>
      <c r="J789" s="64"/>
      <c r="K789"/>
      <c r="L789"/>
      <c r="M789"/>
      <c r="N789" s="64"/>
      <c r="O789"/>
      <c r="P789"/>
      <c r="Q789"/>
      <c r="R789" s="64"/>
      <c r="S789"/>
      <c r="T789"/>
      <c r="U789"/>
      <c r="V789" s="64"/>
      <c r="W789"/>
      <c r="X789"/>
      <c r="Y789"/>
      <c r="Z789"/>
      <c r="AA789"/>
      <c r="AB789"/>
    </row>
    <row r="790" spans="1:28" x14ac:dyDescent="0.2">
      <c r="A790"/>
      <c r="B790"/>
      <c r="C790" s="52"/>
      <c r="D790" s="52"/>
      <c r="E790" s="52"/>
      <c r="F790"/>
      <c r="G790"/>
      <c r="H790"/>
      <c r="I790"/>
      <c r="J790" s="64"/>
      <c r="K790"/>
      <c r="L790"/>
      <c r="M790"/>
      <c r="N790" s="64"/>
      <c r="O790"/>
      <c r="P790"/>
      <c r="Q790"/>
      <c r="R790" s="64"/>
      <c r="S790"/>
      <c r="T790"/>
      <c r="U790"/>
      <c r="V790" s="64"/>
      <c r="W790"/>
      <c r="X790"/>
      <c r="Y790"/>
      <c r="Z790"/>
      <c r="AA790"/>
      <c r="AB790"/>
    </row>
    <row r="791" spans="1:28" x14ac:dyDescent="0.2">
      <c r="A791"/>
      <c r="B791"/>
      <c r="C791" s="52"/>
      <c r="D791" s="52"/>
      <c r="E791" s="52"/>
      <c r="F791"/>
      <c r="G791"/>
      <c r="H791"/>
      <c r="I791"/>
      <c r="J791" s="64"/>
      <c r="K791"/>
      <c r="L791"/>
      <c r="M791"/>
      <c r="N791" s="64"/>
      <c r="O791"/>
      <c r="P791"/>
      <c r="Q791"/>
      <c r="R791" s="64"/>
      <c r="S791"/>
      <c r="T791"/>
      <c r="U791"/>
      <c r="V791" s="64"/>
      <c r="W791"/>
      <c r="X791"/>
      <c r="Y791"/>
      <c r="Z791"/>
      <c r="AA791"/>
      <c r="AB791"/>
    </row>
    <row r="792" spans="1:28" x14ac:dyDescent="0.2">
      <c r="A792"/>
      <c r="B792"/>
      <c r="C792" s="52"/>
      <c r="D792" s="52"/>
      <c r="E792" s="52"/>
      <c r="F792"/>
      <c r="G792"/>
      <c r="H792"/>
      <c r="I792"/>
      <c r="J792" s="64"/>
      <c r="K792"/>
      <c r="L792"/>
      <c r="M792"/>
      <c r="N792" s="64"/>
      <c r="O792"/>
      <c r="P792"/>
      <c r="Q792"/>
      <c r="R792" s="64"/>
      <c r="S792"/>
      <c r="T792"/>
      <c r="U792"/>
      <c r="V792" s="64"/>
      <c r="W792"/>
      <c r="X792"/>
      <c r="Y792"/>
      <c r="Z792"/>
      <c r="AA792"/>
      <c r="AB792"/>
    </row>
    <row r="793" spans="1:28" x14ac:dyDescent="0.2">
      <c r="A793"/>
      <c r="B793"/>
      <c r="C793" s="52"/>
      <c r="D793" s="52"/>
      <c r="E793" s="52"/>
      <c r="F793"/>
      <c r="G793"/>
      <c r="H793"/>
      <c r="I793"/>
      <c r="J793" s="64"/>
      <c r="K793"/>
      <c r="L793"/>
      <c r="M793"/>
      <c r="N793" s="64"/>
      <c r="O793"/>
      <c r="P793"/>
      <c r="Q793"/>
      <c r="R793" s="64"/>
      <c r="S793"/>
      <c r="T793"/>
      <c r="U793"/>
      <c r="V793" s="64"/>
      <c r="W793"/>
      <c r="X793"/>
      <c r="Y793"/>
      <c r="Z793"/>
      <c r="AA793"/>
      <c r="AB793"/>
    </row>
    <row r="794" spans="1:28" x14ac:dyDescent="0.2">
      <c r="A794"/>
      <c r="B794"/>
      <c r="C794" s="52"/>
      <c r="D794" s="52"/>
      <c r="E794" s="52"/>
      <c r="F794"/>
      <c r="G794"/>
      <c r="H794"/>
      <c r="I794"/>
      <c r="J794" s="64"/>
      <c r="K794"/>
      <c r="L794"/>
      <c r="M794"/>
      <c r="N794" s="64"/>
      <c r="O794"/>
      <c r="P794"/>
      <c r="Q794"/>
      <c r="R794" s="64"/>
      <c r="S794"/>
      <c r="T794"/>
      <c r="U794"/>
      <c r="V794" s="64"/>
      <c r="W794"/>
      <c r="X794"/>
      <c r="Y794"/>
      <c r="Z794"/>
      <c r="AA794"/>
      <c r="AB794"/>
    </row>
    <row r="795" spans="1:28" x14ac:dyDescent="0.2">
      <c r="A795"/>
      <c r="B795"/>
      <c r="C795" s="52"/>
      <c r="D795" s="52"/>
      <c r="E795" s="52"/>
      <c r="F795"/>
      <c r="G795"/>
      <c r="H795"/>
      <c r="I795"/>
      <c r="J795" s="64"/>
      <c r="K795"/>
      <c r="L795"/>
      <c r="M795"/>
      <c r="N795" s="64"/>
      <c r="O795"/>
      <c r="P795"/>
      <c r="Q795"/>
      <c r="R795" s="64"/>
      <c r="S795"/>
      <c r="T795"/>
      <c r="U795"/>
      <c r="V795" s="64"/>
      <c r="W795"/>
      <c r="X795"/>
      <c r="Y795"/>
      <c r="Z795"/>
      <c r="AA795"/>
      <c r="AB795"/>
    </row>
    <row r="796" spans="1:28" x14ac:dyDescent="0.2">
      <c r="A796"/>
      <c r="B796"/>
      <c r="C796" s="52"/>
      <c r="D796" s="52"/>
      <c r="E796" s="52"/>
      <c r="F796"/>
      <c r="G796"/>
      <c r="H796"/>
      <c r="I796"/>
      <c r="J796" s="64"/>
      <c r="K796"/>
      <c r="L796"/>
      <c r="M796"/>
      <c r="N796" s="64"/>
      <c r="O796"/>
      <c r="P796"/>
      <c r="Q796"/>
      <c r="R796" s="64"/>
      <c r="S796"/>
      <c r="T796"/>
      <c r="U796"/>
      <c r="V796" s="64"/>
      <c r="W796"/>
      <c r="X796"/>
      <c r="Y796"/>
      <c r="Z796"/>
      <c r="AA796"/>
      <c r="AB796"/>
    </row>
    <row r="797" spans="1:28" x14ac:dyDescent="0.2">
      <c r="A797"/>
      <c r="B797"/>
      <c r="C797" s="52"/>
      <c r="D797" s="52"/>
      <c r="E797" s="52"/>
      <c r="F797"/>
      <c r="G797"/>
      <c r="H797"/>
      <c r="I797"/>
      <c r="J797" s="64"/>
      <c r="K797"/>
      <c r="L797"/>
      <c r="M797"/>
      <c r="N797" s="64"/>
      <c r="O797"/>
      <c r="P797"/>
      <c r="Q797"/>
      <c r="R797" s="64"/>
      <c r="S797"/>
      <c r="T797"/>
      <c r="U797"/>
      <c r="V797" s="64"/>
      <c r="W797"/>
      <c r="X797"/>
      <c r="Y797"/>
      <c r="Z797"/>
      <c r="AA797"/>
      <c r="AB797"/>
    </row>
    <row r="798" spans="1:28" x14ac:dyDescent="0.2">
      <c r="A798"/>
      <c r="B798"/>
      <c r="C798" s="52"/>
      <c r="D798" s="52"/>
      <c r="E798" s="52"/>
      <c r="F798"/>
      <c r="G798"/>
      <c r="H798"/>
      <c r="I798"/>
      <c r="J798" s="64"/>
      <c r="K798"/>
      <c r="L798"/>
      <c r="M798"/>
      <c r="N798" s="64"/>
      <c r="O798"/>
      <c r="P798"/>
      <c r="Q798"/>
      <c r="R798" s="64"/>
      <c r="S798"/>
      <c r="T798"/>
      <c r="U798"/>
      <c r="V798" s="64"/>
      <c r="W798"/>
      <c r="X798"/>
      <c r="Y798"/>
      <c r="Z798"/>
      <c r="AA798"/>
      <c r="AB798"/>
    </row>
    <row r="799" spans="1:28" x14ac:dyDescent="0.2">
      <c r="A799"/>
      <c r="B799"/>
      <c r="C799" s="52"/>
      <c r="D799" s="52"/>
      <c r="E799" s="52"/>
      <c r="F799"/>
      <c r="G799"/>
      <c r="H799"/>
      <c r="I799"/>
      <c r="J799" s="64"/>
      <c r="K799"/>
      <c r="L799"/>
      <c r="M799"/>
      <c r="N799" s="64"/>
      <c r="O799"/>
      <c r="P799"/>
      <c r="Q799"/>
      <c r="R799" s="64"/>
      <c r="S799"/>
      <c r="T799"/>
      <c r="U799"/>
      <c r="V799" s="64"/>
      <c r="W799"/>
      <c r="X799"/>
      <c r="Y799"/>
      <c r="Z799"/>
      <c r="AA799"/>
      <c r="AB799"/>
    </row>
    <row r="800" spans="1:28" x14ac:dyDescent="0.2">
      <c r="A800"/>
      <c r="B800"/>
      <c r="C800" s="52"/>
      <c r="D800" s="52"/>
      <c r="E800" s="52"/>
      <c r="F800"/>
      <c r="G800"/>
      <c r="H800"/>
      <c r="I800"/>
      <c r="J800" s="64"/>
      <c r="K800"/>
      <c r="L800"/>
      <c r="M800"/>
      <c r="N800" s="64"/>
      <c r="O800"/>
      <c r="P800"/>
      <c r="Q800"/>
      <c r="R800" s="64"/>
      <c r="S800"/>
      <c r="T800"/>
      <c r="U800"/>
      <c r="V800" s="64"/>
      <c r="W800"/>
      <c r="X800"/>
      <c r="Y800"/>
      <c r="Z800"/>
      <c r="AA800"/>
      <c r="AB800"/>
    </row>
    <row r="801" spans="1:28" x14ac:dyDescent="0.2">
      <c r="A801"/>
      <c r="B801"/>
      <c r="C801" s="52"/>
      <c r="D801" s="52"/>
      <c r="E801" s="52"/>
      <c r="F801"/>
      <c r="G801"/>
      <c r="H801"/>
      <c r="I801"/>
      <c r="J801" s="64"/>
      <c r="K801"/>
      <c r="L801"/>
      <c r="M801"/>
      <c r="N801" s="64"/>
      <c r="O801"/>
      <c r="P801"/>
      <c r="Q801"/>
      <c r="R801" s="64"/>
      <c r="S801"/>
      <c r="T801"/>
      <c r="U801"/>
      <c r="V801" s="64"/>
      <c r="W801"/>
      <c r="X801"/>
      <c r="Y801"/>
      <c r="Z801"/>
      <c r="AA801"/>
      <c r="AB801"/>
    </row>
    <row r="802" spans="1:28" x14ac:dyDescent="0.2">
      <c r="A802"/>
      <c r="B802"/>
      <c r="C802" s="52"/>
      <c r="D802" s="52"/>
      <c r="E802" s="52"/>
      <c r="F802"/>
      <c r="G802"/>
      <c r="H802"/>
      <c r="I802"/>
      <c r="J802" s="64"/>
      <c r="K802"/>
      <c r="L802"/>
      <c r="M802"/>
      <c r="N802" s="64"/>
      <c r="O802"/>
      <c r="P802"/>
      <c r="Q802"/>
      <c r="R802" s="64"/>
      <c r="S802"/>
      <c r="T802"/>
      <c r="U802"/>
      <c r="V802" s="64"/>
      <c r="W802"/>
      <c r="X802"/>
      <c r="Y802"/>
      <c r="Z802"/>
      <c r="AA802"/>
      <c r="AB802"/>
    </row>
    <row r="803" spans="1:28" x14ac:dyDescent="0.2">
      <c r="A803"/>
      <c r="B803"/>
      <c r="C803" s="52"/>
      <c r="D803" s="52"/>
      <c r="E803" s="52"/>
      <c r="F803"/>
      <c r="G803"/>
      <c r="H803"/>
      <c r="I803"/>
      <c r="J803" s="64"/>
      <c r="K803"/>
      <c r="L803"/>
      <c r="M803"/>
      <c r="N803" s="64"/>
      <c r="O803"/>
      <c r="P803"/>
      <c r="Q803"/>
      <c r="R803" s="64"/>
      <c r="S803"/>
      <c r="T803"/>
      <c r="U803"/>
      <c r="V803" s="64"/>
      <c r="W803"/>
      <c r="X803"/>
      <c r="Y803"/>
      <c r="Z803"/>
      <c r="AA803"/>
      <c r="AB803"/>
    </row>
    <row r="804" spans="1:28" x14ac:dyDescent="0.2">
      <c r="A804"/>
      <c r="B804"/>
      <c r="C804" s="52"/>
      <c r="D804" s="52"/>
      <c r="E804" s="52"/>
      <c r="F804"/>
      <c r="G804"/>
      <c r="H804"/>
      <c r="I804"/>
      <c r="J804" s="64"/>
      <c r="K804"/>
      <c r="L804"/>
      <c r="M804"/>
      <c r="N804" s="64"/>
      <c r="O804"/>
      <c r="P804"/>
      <c r="Q804"/>
      <c r="R804" s="64"/>
      <c r="S804"/>
      <c r="T804"/>
      <c r="U804"/>
      <c r="V804" s="64"/>
      <c r="W804"/>
      <c r="X804"/>
      <c r="Y804"/>
      <c r="Z804"/>
      <c r="AA804"/>
      <c r="AB804"/>
    </row>
    <row r="805" spans="1:28" x14ac:dyDescent="0.2">
      <c r="A805"/>
      <c r="B805"/>
      <c r="C805" s="52"/>
      <c r="D805" s="52"/>
      <c r="E805" s="52"/>
      <c r="F805"/>
      <c r="G805"/>
      <c r="H805"/>
      <c r="I805"/>
      <c r="J805" s="64"/>
      <c r="K805"/>
      <c r="L805"/>
      <c r="M805"/>
      <c r="N805" s="64"/>
      <c r="O805"/>
      <c r="P805"/>
      <c r="Q805"/>
      <c r="R805" s="64"/>
      <c r="S805"/>
      <c r="T805"/>
      <c r="U805"/>
      <c r="V805" s="64"/>
      <c r="W805"/>
      <c r="X805"/>
      <c r="Y805"/>
      <c r="Z805"/>
      <c r="AA805"/>
      <c r="AB805"/>
    </row>
    <row r="806" spans="1:28" x14ac:dyDescent="0.2">
      <c r="A806"/>
      <c r="B806"/>
      <c r="C806" s="52"/>
      <c r="D806" s="52"/>
      <c r="E806" s="52"/>
      <c r="F806"/>
      <c r="G806"/>
      <c r="H806"/>
      <c r="I806"/>
      <c r="J806" s="64"/>
      <c r="K806"/>
      <c r="L806"/>
      <c r="M806"/>
      <c r="N806" s="64"/>
      <c r="O806"/>
      <c r="P806"/>
      <c r="Q806"/>
      <c r="R806" s="64"/>
      <c r="S806"/>
      <c r="T806"/>
      <c r="U806"/>
      <c r="V806" s="64"/>
      <c r="W806"/>
      <c r="X806"/>
      <c r="Y806"/>
      <c r="Z806"/>
      <c r="AA806"/>
      <c r="AB806"/>
    </row>
    <row r="807" spans="1:28" x14ac:dyDescent="0.2">
      <c r="A807"/>
      <c r="B807"/>
      <c r="C807" s="52"/>
      <c r="D807" s="52"/>
      <c r="E807" s="52"/>
      <c r="F807"/>
      <c r="G807"/>
      <c r="H807"/>
      <c r="I807"/>
      <c r="J807" s="64"/>
      <c r="K807"/>
      <c r="L807"/>
      <c r="M807"/>
      <c r="N807" s="64"/>
      <c r="O807"/>
      <c r="P807"/>
      <c r="Q807"/>
      <c r="R807" s="64"/>
      <c r="S807"/>
      <c r="T807"/>
      <c r="U807"/>
      <c r="V807" s="64"/>
      <c r="W807"/>
      <c r="X807"/>
      <c r="Y807"/>
      <c r="Z807"/>
      <c r="AA807"/>
      <c r="AB807"/>
    </row>
    <row r="808" spans="1:28" x14ac:dyDescent="0.2">
      <c r="A808"/>
      <c r="B808"/>
      <c r="C808" s="52"/>
      <c r="D808" s="52"/>
      <c r="E808" s="52"/>
      <c r="F808"/>
      <c r="G808"/>
      <c r="H808"/>
      <c r="I808"/>
      <c r="J808" s="64"/>
      <c r="K808"/>
      <c r="L808"/>
      <c r="M808"/>
      <c r="N808" s="64"/>
      <c r="O808"/>
      <c r="P808"/>
      <c r="Q808"/>
      <c r="R808" s="64"/>
      <c r="S808"/>
      <c r="T808"/>
      <c r="U808"/>
      <c r="V808" s="64"/>
      <c r="W808"/>
      <c r="X808"/>
      <c r="Y808"/>
      <c r="Z808"/>
      <c r="AA808"/>
      <c r="AB808"/>
    </row>
    <row r="809" spans="1:28" x14ac:dyDescent="0.2">
      <c r="A809"/>
      <c r="B809"/>
      <c r="C809" s="52"/>
      <c r="D809" s="52"/>
      <c r="E809" s="52"/>
      <c r="F809"/>
      <c r="G809"/>
      <c r="H809"/>
      <c r="I809"/>
      <c r="J809" s="64"/>
      <c r="K809"/>
      <c r="L809"/>
      <c r="M809"/>
      <c r="N809" s="64"/>
      <c r="O809"/>
      <c r="P809"/>
      <c r="Q809"/>
      <c r="R809" s="64"/>
      <c r="S809"/>
      <c r="T809"/>
      <c r="U809"/>
      <c r="V809" s="64"/>
      <c r="W809"/>
      <c r="X809"/>
      <c r="Y809"/>
      <c r="Z809"/>
      <c r="AA809"/>
      <c r="AB809"/>
    </row>
    <row r="810" spans="1:28" x14ac:dyDescent="0.2">
      <c r="A810"/>
      <c r="B810"/>
      <c r="C810" s="52"/>
      <c r="D810" s="52"/>
      <c r="E810" s="52"/>
      <c r="F810"/>
      <c r="G810"/>
      <c r="H810"/>
      <c r="I810"/>
      <c r="J810" s="64"/>
      <c r="K810"/>
      <c r="L810"/>
      <c r="M810"/>
      <c r="N810" s="64"/>
      <c r="O810"/>
      <c r="P810"/>
      <c r="Q810"/>
      <c r="R810" s="64"/>
      <c r="S810"/>
      <c r="T810"/>
      <c r="U810"/>
      <c r="V810" s="64"/>
      <c r="W810"/>
      <c r="X810"/>
      <c r="Y810"/>
      <c r="Z810"/>
      <c r="AA810"/>
      <c r="AB810"/>
    </row>
    <row r="811" spans="1:28" x14ac:dyDescent="0.2">
      <c r="A811"/>
      <c r="B811"/>
      <c r="C811" s="52"/>
      <c r="D811" s="52"/>
      <c r="E811" s="52"/>
      <c r="F811"/>
      <c r="G811"/>
      <c r="H811"/>
      <c r="I811"/>
      <c r="J811" s="64"/>
      <c r="K811"/>
      <c r="L811"/>
      <c r="M811"/>
      <c r="N811" s="64"/>
      <c r="O811"/>
      <c r="P811"/>
      <c r="Q811"/>
      <c r="R811" s="64"/>
      <c r="S811"/>
      <c r="T811"/>
      <c r="U811"/>
      <c r="V811" s="64"/>
      <c r="W811"/>
      <c r="X811"/>
      <c r="Y811"/>
      <c r="Z811"/>
      <c r="AA811"/>
      <c r="AB811"/>
    </row>
    <row r="812" spans="1:28" x14ac:dyDescent="0.2">
      <c r="A812"/>
      <c r="B812"/>
      <c r="C812" s="52"/>
      <c r="D812" s="52"/>
      <c r="E812" s="52"/>
      <c r="F812"/>
      <c r="G812"/>
      <c r="H812"/>
      <c r="I812"/>
      <c r="J812" s="64"/>
      <c r="K812"/>
      <c r="L812"/>
      <c r="M812"/>
      <c r="N812" s="64"/>
      <c r="O812"/>
      <c r="P812"/>
      <c r="Q812"/>
      <c r="R812" s="64"/>
      <c r="S812"/>
      <c r="T812"/>
      <c r="U812"/>
      <c r="V812" s="64"/>
      <c r="W812"/>
      <c r="X812"/>
      <c r="Y812"/>
      <c r="Z812"/>
      <c r="AA812"/>
      <c r="AB812"/>
    </row>
    <row r="813" spans="1:28" x14ac:dyDescent="0.2">
      <c r="A813"/>
      <c r="B813"/>
      <c r="C813" s="52"/>
      <c r="D813" s="52"/>
      <c r="E813" s="52"/>
      <c r="F813"/>
      <c r="G813"/>
      <c r="H813"/>
      <c r="I813"/>
      <c r="J813" s="64"/>
      <c r="K813"/>
      <c r="L813"/>
      <c r="M813"/>
      <c r="N813" s="64"/>
      <c r="O813"/>
      <c r="P813"/>
      <c r="Q813"/>
      <c r="R813" s="64"/>
      <c r="S813"/>
      <c r="T813"/>
      <c r="U813"/>
      <c r="V813" s="64"/>
      <c r="W813"/>
      <c r="X813"/>
      <c r="Y813"/>
      <c r="Z813"/>
      <c r="AA813"/>
      <c r="AB813"/>
    </row>
    <row r="814" spans="1:28" x14ac:dyDescent="0.2">
      <c r="A814"/>
      <c r="B814"/>
      <c r="C814" s="52"/>
      <c r="D814" s="52"/>
      <c r="E814" s="52"/>
      <c r="F814"/>
      <c r="G814"/>
      <c r="H814"/>
      <c r="I814"/>
      <c r="J814" s="64"/>
      <c r="K814"/>
      <c r="L814"/>
      <c r="M814"/>
      <c r="N814" s="64"/>
      <c r="O814"/>
      <c r="P814"/>
      <c r="Q814"/>
      <c r="R814" s="64"/>
      <c r="S814"/>
      <c r="T814"/>
      <c r="U814"/>
      <c r="V814" s="64"/>
      <c r="W814"/>
      <c r="X814"/>
      <c r="Y814"/>
      <c r="Z814"/>
      <c r="AA814"/>
      <c r="AB814"/>
    </row>
    <row r="815" spans="1:28" x14ac:dyDescent="0.2">
      <c r="A815"/>
      <c r="B815"/>
      <c r="C815" s="52"/>
      <c r="D815" s="52"/>
      <c r="E815" s="52"/>
      <c r="F815"/>
      <c r="G815"/>
      <c r="H815"/>
      <c r="I815"/>
      <c r="J815" s="64"/>
      <c r="K815"/>
      <c r="L815"/>
      <c r="M815"/>
      <c r="N815" s="64"/>
      <c r="O815"/>
      <c r="P815"/>
      <c r="Q815"/>
      <c r="R815" s="64"/>
      <c r="S815"/>
      <c r="T815"/>
      <c r="U815"/>
      <c r="V815" s="64"/>
      <c r="W815"/>
      <c r="X815"/>
      <c r="Y815"/>
      <c r="Z815"/>
      <c r="AA815"/>
      <c r="AB815"/>
    </row>
    <row r="816" spans="1:28" x14ac:dyDescent="0.2">
      <c r="A816"/>
      <c r="B816"/>
      <c r="C816" s="52"/>
      <c r="D816" s="52"/>
      <c r="E816" s="52"/>
      <c r="F816"/>
      <c r="G816"/>
      <c r="H816"/>
      <c r="I816"/>
      <c r="J816" s="64"/>
      <c r="K816"/>
      <c r="L816"/>
      <c r="M816"/>
      <c r="N816" s="64"/>
      <c r="O816"/>
      <c r="P816"/>
      <c r="Q816"/>
      <c r="R816" s="64"/>
      <c r="S816"/>
      <c r="T816"/>
      <c r="U816"/>
      <c r="V816" s="64"/>
      <c r="W816"/>
      <c r="X816"/>
      <c r="Y816"/>
      <c r="Z816"/>
      <c r="AA816"/>
      <c r="AB816"/>
    </row>
    <row r="817" spans="1:28" x14ac:dyDescent="0.2">
      <c r="A817"/>
      <c r="B817"/>
      <c r="C817" s="52"/>
      <c r="D817" s="52"/>
      <c r="E817" s="52"/>
      <c r="F817"/>
      <c r="G817"/>
      <c r="H817"/>
      <c r="I817"/>
      <c r="J817" s="64"/>
      <c r="K817"/>
      <c r="L817"/>
      <c r="M817"/>
      <c r="N817" s="64"/>
      <c r="O817"/>
      <c r="P817"/>
      <c r="Q817"/>
      <c r="R817" s="64"/>
      <c r="S817"/>
      <c r="T817"/>
      <c r="U817"/>
      <c r="V817" s="64"/>
      <c r="W817"/>
      <c r="X817"/>
      <c r="Y817"/>
      <c r="Z817"/>
      <c r="AA817"/>
      <c r="AB817"/>
    </row>
    <row r="818" spans="1:28" x14ac:dyDescent="0.2">
      <c r="A818"/>
      <c r="B818"/>
      <c r="C818" s="52"/>
      <c r="D818" s="52"/>
      <c r="E818" s="52"/>
      <c r="F818"/>
      <c r="G818"/>
      <c r="H818"/>
      <c r="I818"/>
      <c r="J818" s="64"/>
      <c r="K818"/>
      <c r="L818"/>
      <c r="M818"/>
      <c r="N818" s="64"/>
      <c r="O818"/>
      <c r="P818"/>
      <c r="Q818"/>
      <c r="R818" s="64"/>
      <c r="S818"/>
      <c r="T818"/>
      <c r="U818"/>
      <c r="V818" s="64"/>
      <c r="W818"/>
      <c r="X818"/>
      <c r="Y818"/>
      <c r="Z818"/>
      <c r="AA818"/>
      <c r="AB818"/>
    </row>
    <row r="819" spans="1:28" x14ac:dyDescent="0.2">
      <c r="A819"/>
      <c r="B819"/>
      <c r="C819" s="52"/>
      <c r="D819" s="52"/>
      <c r="E819" s="52"/>
      <c r="F819"/>
      <c r="G819"/>
      <c r="H819"/>
      <c r="I819"/>
      <c r="J819" s="64"/>
      <c r="K819"/>
      <c r="L819"/>
      <c r="M819"/>
      <c r="N819" s="64"/>
      <c r="O819"/>
      <c r="P819"/>
      <c r="Q819"/>
      <c r="R819" s="64"/>
      <c r="S819"/>
      <c r="T819"/>
      <c r="U819"/>
      <c r="V819" s="64"/>
      <c r="W819"/>
      <c r="X819"/>
      <c r="Y819"/>
      <c r="Z819"/>
      <c r="AA819"/>
      <c r="AB819"/>
    </row>
    <row r="820" spans="1:28" x14ac:dyDescent="0.2">
      <c r="A820"/>
      <c r="B820"/>
      <c r="C820" s="52"/>
      <c r="D820" s="52"/>
      <c r="E820" s="52"/>
      <c r="F820"/>
      <c r="G820"/>
      <c r="H820"/>
      <c r="I820"/>
      <c r="J820" s="64"/>
      <c r="K820"/>
      <c r="L820"/>
      <c r="M820"/>
      <c r="N820" s="64"/>
      <c r="O820"/>
      <c r="P820"/>
      <c r="Q820"/>
      <c r="R820" s="64"/>
      <c r="S820"/>
      <c r="T820"/>
      <c r="U820"/>
      <c r="V820" s="64"/>
      <c r="W820"/>
      <c r="X820"/>
      <c r="Y820"/>
      <c r="Z820"/>
      <c r="AA820"/>
      <c r="AB820"/>
    </row>
    <row r="821" spans="1:28" x14ac:dyDescent="0.2">
      <c r="A821"/>
      <c r="B821"/>
      <c r="C821" s="52"/>
      <c r="D821" s="52"/>
      <c r="E821" s="52"/>
      <c r="F821"/>
      <c r="G821"/>
      <c r="H821"/>
      <c r="I821"/>
      <c r="J821" s="64"/>
      <c r="K821"/>
      <c r="L821"/>
      <c r="M821"/>
      <c r="N821" s="64"/>
      <c r="O821"/>
      <c r="P821"/>
      <c r="Q821"/>
      <c r="R821" s="64"/>
      <c r="S821"/>
      <c r="T821"/>
      <c r="U821"/>
      <c r="V821" s="64"/>
      <c r="W821"/>
      <c r="X821"/>
      <c r="Y821"/>
      <c r="Z821"/>
      <c r="AA821"/>
      <c r="AB821"/>
    </row>
    <row r="822" spans="1:28" x14ac:dyDescent="0.2">
      <c r="A822"/>
      <c r="B822"/>
      <c r="C822" s="52"/>
      <c r="D822" s="52"/>
      <c r="E822" s="52"/>
      <c r="F822"/>
      <c r="G822"/>
      <c r="H822"/>
      <c r="I822"/>
      <c r="J822" s="64"/>
      <c r="K822"/>
      <c r="L822"/>
      <c r="M822"/>
      <c r="N822" s="64"/>
      <c r="O822"/>
      <c r="P822"/>
      <c r="Q822"/>
      <c r="R822" s="64"/>
      <c r="S822"/>
      <c r="T822"/>
      <c r="U822"/>
      <c r="V822" s="64"/>
      <c r="W822"/>
      <c r="X822"/>
      <c r="Y822"/>
      <c r="Z822"/>
      <c r="AA822"/>
      <c r="AB822"/>
    </row>
    <row r="823" spans="1:28" x14ac:dyDescent="0.2">
      <c r="A823"/>
      <c r="B823"/>
      <c r="C823" s="52"/>
      <c r="D823" s="52"/>
      <c r="E823" s="52"/>
      <c r="F823"/>
      <c r="G823"/>
      <c r="H823"/>
      <c r="I823"/>
      <c r="J823" s="64"/>
      <c r="K823"/>
      <c r="L823"/>
      <c r="M823"/>
      <c r="N823" s="64"/>
      <c r="O823"/>
      <c r="P823"/>
      <c r="Q823"/>
      <c r="R823" s="64"/>
      <c r="S823"/>
      <c r="T823"/>
      <c r="U823"/>
      <c r="V823" s="64"/>
      <c r="W823"/>
      <c r="X823"/>
      <c r="Y823"/>
      <c r="Z823"/>
      <c r="AA823"/>
      <c r="AB823"/>
    </row>
    <row r="824" spans="1:28" x14ac:dyDescent="0.2">
      <c r="A824"/>
      <c r="B824"/>
      <c r="C824" s="52"/>
      <c r="D824" s="52"/>
      <c r="E824" s="52"/>
      <c r="F824"/>
      <c r="G824"/>
      <c r="H824"/>
      <c r="I824"/>
      <c r="J824" s="64"/>
      <c r="K824"/>
      <c r="L824"/>
      <c r="M824"/>
      <c r="N824" s="64"/>
      <c r="O824"/>
      <c r="P824"/>
      <c r="Q824"/>
      <c r="R824" s="64"/>
      <c r="S824"/>
      <c r="T824"/>
      <c r="U824"/>
      <c r="V824" s="64"/>
      <c r="W824"/>
      <c r="X824"/>
      <c r="Y824"/>
      <c r="Z824"/>
      <c r="AA824"/>
      <c r="AB824"/>
    </row>
    <row r="825" spans="1:28" x14ac:dyDescent="0.2">
      <c r="A825"/>
      <c r="B825"/>
      <c r="C825" s="52"/>
      <c r="D825" s="52"/>
      <c r="E825" s="52"/>
      <c r="F825"/>
      <c r="G825"/>
      <c r="H825"/>
      <c r="I825"/>
      <c r="J825" s="64"/>
      <c r="K825"/>
      <c r="L825"/>
      <c r="M825"/>
      <c r="N825" s="64"/>
      <c r="O825"/>
      <c r="P825"/>
      <c r="Q825"/>
      <c r="R825" s="64"/>
      <c r="S825"/>
      <c r="T825"/>
      <c r="U825"/>
      <c r="V825" s="64"/>
      <c r="W825"/>
      <c r="X825"/>
      <c r="Y825"/>
      <c r="Z825"/>
      <c r="AA825"/>
      <c r="AB825"/>
    </row>
    <row r="826" spans="1:28" x14ac:dyDescent="0.2">
      <c r="A826"/>
      <c r="B826"/>
      <c r="C826" s="52"/>
      <c r="D826" s="52"/>
      <c r="E826" s="52"/>
      <c r="F826"/>
      <c r="G826"/>
      <c r="H826"/>
      <c r="I826"/>
      <c r="J826" s="64"/>
      <c r="K826"/>
      <c r="L826"/>
      <c r="M826"/>
      <c r="N826" s="64"/>
      <c r="O826"/>
      <c r="P826"/>
      <c r="Q826"/>
      <c r="R826" s="64"/>
      <c r="S826"/>
      <c r="T826"/>
      <c r="U826"/>
      <c r="V826" s="64"/>
      <c r="W826"/>
      <c r="X826"/>
      <c r="Y826"/>
      <c r="Z826"/>
      <c r="AA826"/>
      <c r="AB826"/>
    </row>
    <row r="827" spans="1:28" x14ac:dyDescent="0.2">
      <c r="A827"/>
      <c r="B827"/>
      <c r="C827" s="52"/>
      <c r="D827" s="52"/>
      <c r="E827" s="52"/>
      <c r="F827"/>
      <c r="G827"/>
      <c r="H827"/>
      <c r="I827"/>
      <c r="J827" s="64"/>
      <c r="K827"/>
      <c r="L827"/>
      <c r="M827"/>
      <c r="N827" s="64"/>
      <c r="O827"/>
      <c r="P827"/>
      <c r="Q827"/>
      <c r="R827" s="64"/>
      <c r="S827"/>
      <c r="T827"/>
      <c r="U827"/>
      <c r="V827" s="64"/>
      <c r="W827"/>
      <c r="X827"/>
      <c r="Y827"/>
      <c r="Z827"/>
      <c r="AA827"/>
      <c r="AB827"/>
    </row>
    <row r="828" spans="1:28" x14ac:dyDescent="0.2">
      <c r="A828"/>
      <c r="B828"/>
      <c r="C828" s="52"/>
      <c r="D828" s="52"/>
      <c r="E828" s="52"/>
      <c r="F828"/>
      <c r="G828"/>
      <c r="H828"/>
      <c r="I828"/>
      <c r="J828" s="64"/>
      <c r="K828"/>
      <c r="L828"/>
      <c r="M828"/>
      <c r="N828" s="64"/>
      <c r="O828"/>
      <c r="P828"/>
      <c r="Q828"/>
      <c r="R828" s="64"/>
      <c r="S828"/>
      <c r="T828"/>
      <c r="U828"/>
      <c r="V828" s="64"/>
      <c r="W828"/>
      <c r="X828"/>
      <c r="Y828"/>
      <c r="Z828"/>
      <c r="AA828"/>
      <c r="AB828"/>
    </row>
    <row r="829" spans="1:28" x14ac:dyDescent="0.2">
      <c r="A829"/>
      <c r="B829"/>
      <c r="C829" s="52"/>
      <c r="D829" s="52"/>
      <c r="E829" s="52"/>
      <c r="F829"/>
      <c r="G829"/>
      <c r="H829"/>
      <c r="I829"/>
      <c r="J829" s="64"/>
      <c r="K829"/>
      <c r="L829"/>
      <c r="M829"/>
      <c r="N829" s="64"/>
      <c r="O829"/>
      <c r="P829"/>
      <c r="Q829"/>
      <c r="R829" s="64"/>
      <c r="S829"/>
      <c r="T829"/>
      <c r="U829"/>
      <c r="V829" s="64"/>
      <c r="W829"/>
      <c r="X829"/>
      <c r="Y829"/>
      <c r="Z829"/>
      <c r="AA829"/>
      <c r="AB829"/>
    </row>
    <row r="830" spans="1:28" x14ac:dyDescent="0.2">
      <c r="A830"/>
      <c r="B830"/>
      <c r="C830" s="52"/>
      <c r="D830" s="52"/>
      <c r="E830" s="52"/>
      <c r="F830"/>
      <c r="G830"/>
      <c r="H830"/>
      <c r="I830"/>
      <c r="J830" s="64"/>
      <c r="K830"/>
      <c r="L830"/>
      <c r="M830"/>
      <c r="N830" s="64"/>
      <c r="O830"/>
      <c r="P830"/>
      <c r="Q830"/>
      <c r="R830" s="64"/>
      <c r="S830"/>
      <c r="T830"/>
      <c r="U830"/>
      <c r="V830" s="64"/>
      <c r="W830"/>
      <c r="X830"/>
      <c r="Y830"/>
      <c r="Z830"/>
      <c r="AA830"/>
      <c r="AB830"/>
    </row>
    <row r="831" spans="1:28" x14ac:dyDescent="0.2">
      <c r="A831"/>
      <c r="B831"/>
      <c r="C831" s="52"/>
      <c r="D831" s="52"/>
      <c r="E831" s="52"/>
      <c r="F831"/>
      <c r="G831"/>
      <c r="H831"/>
      <c r="I831"/>
      <c r="J831" s="64"/>
      <c r="K831"/>
      <c r="L831"/>
      <c r="M831"/>
      <c r="N831" s="64"/>
      <c r="O831"/>
      <c r="P831"/>
      <c r="Q831"/>
      <c r="R831" s="64"/>
      <c r="S831"/>
      <c r="T831"/>
      <c r="U831"/>
      <c r="V831" s="64"/>
      <c r="W831"/>
      <c r="X831"/>
      <c r="Y831"/>
      <c r="Z831"/>
      <c r="AA831"/>
      <c r="AB831"/>
    </row>
    <row r="832" spans="1:28" x14ac:dyDescent="0.2">
      <c r="A832"/>
      <c r="B832"/>
      <c r="C832" s="52"/>
      <c r="D832" s="52"/>
      <c r="E832" s="52"/>
      <c r="F832"/>
      <c r="G832"/>
      <c r="H832"/>
      <c r="I832"/>
      <c r="J832" s="64"/>
      <c r="K832"/>
      <c r="L832"/>
      <c r="M832"/>
      <c r="N832" s="64"/>
      <c r="O832"/>
      <c r="P832"/>
      <c r="Q832"/>
      <c r="R832" s="64"/>
      <c r="S832"/>
      <c r="T832"/>
      <c r="U832"/>
      <c r="V832" s="64"/>
      <c r="W832"/>
      <c r="X832"/>
      <c r="Y832"/>
      <c r="Z832"/>
      <c r="AA832"/>
      <c r="AB832"/>
    </row>
    <row r="833" spans="1:28" x14ac:dyDescent="0.2">
      <c r="A833"/>
      <c r="B833"/>
      <c r="C833" s="52"/>
      <c r="D833" s="52"/>
      <c r="E833" s="52"/>
      <c r="F833"/>
      <c r="G833"/>
      <c r="H833"/>
      <c r="I833"/>
      <c r="J833" s="64"/>
      <c r="K833"/>
      <c r="L833"/>
      <c r="M833"/>
      <c r="N833" s="64"/>
      <c r="O833"/>
      <c r="P833"/>
      <c r="Q833"/>
      <c r="R833" s="64"/>
      <c r="S833"/>
      <c r="T833"/>
      <c r="U833"/>
      <c r="V833" s="64"/>
      <c r="W833"/>
      <c r="X833"/>
      <c r="Y833"/>
      <c r="Z833"/>
      <c r="AA833"/>
      <c r="AB833"/>
    </row>
    <row r="834" spans="1:28" x14ac:dyDescent="0.2">
      <c r="A834"/>
      <c r="B834"/>
      <c r="C834" s="52"/>
      <c r="D834" s="52"/>
      <c r="E834" s="52"/>
      <c r="F834"/>
      <c r="G834"/>
      <c r="H834"/>
      <c r="I834"/>
      <c r="J834" s="64"/>
      <c r="K834"/>
      <c r="L834"/>
      <c r="M834"/>
      <c r="N834" s="64"/>
      <c r="O834"/>
      <c r="P834"/>
      <c r="Q834"/>
      <c r="R834" s="64"/>
      <c r="S834"/>
      <c r="T834"/>
      <c r="U834"/>
      <c r="V834" s="64"/>
      <c r="W834"/>
      <c r="X834"/>
      <c r="Y834"/>
      <c r="Z834"/>
      <c r="AA834"/>
      <c r="AB834"/>
    </row>
    <row r="835" spans="1:28" x14ac:dyDescent="0.2">
      <c r="A835"/>
      <c r="B835"/>
      <c r="C835" s="52"/>
      <c r="D835" s="52"/>
      <c r="E835" s="52"/>
      <c r="F835"/>
      <c r="G835"/>
      <c r="H835"/>
      <c r="I835"/>
      <c r="J835" s="64"/>
      <c r="K835"/>
      <c r="L835"/>
      <c r="M835"/>
      <c r="N835" s="64"/>
      <c r="O835"/>
      <c r="P835"/>
      <c r="Q835"/>
      <c r="R835" s="64"/>
      <c r="S835"/>
      <c r="T835"/>
      <c r="U835"/>
      <c r="V835" s="64"/>
      <c r="W835"/>
      <c r="X835"/>
      <c r="Y835"/>
      <c r="Z835"/>
      <c r="AA835"/>
      <c r="AB835"/>
    </row>
    <row r="836" spans="1:28" x14ac:dyDescent="0.2">
      <c r="A836"/>
      <c r="B836"/>
      <c r="C836" s="52"/>
      <c r="D836" s="52"/>
      <c r="E836" s="52"/>
      <c r="F836"/>
      <c r="G836"/>
      <c r="H836"/>
      <c r="I836"/>
      <c r="J836" s="64"/>
      <c r="K836"/>
      <c r="L836"/>
      <c r="M836"/>
      <c r="N836" s="64"/>
      <c r="O836"/>
      <c r="P836"/>
      <c r="Q836"/>
      <c r="R836" s="64"/>
      <c r="S836"/>
      <c r="T836"/>
      <c r="U836"/>
      <c r="V836" s="64"/>
      <c r="W836"/>
      <c r="X836"/>
      <c r="Y836"/>
      <c r="Z836"/>
      <c r="AA836"/>
      <c r="AB836"/>
    </row>
    <row r="837" spans="1:28" x14ac:dyDescent="0.2">
      <c r="A837"/>
      <c r="B837"/>
      <c r="C837" s="52"/>
      <c r="D837" s="52"/>
      <c r="E837" s="52"/>
      <c r="F837"/>
      <c r="G837"/>
      <c r="H837"/>
      <c r="I837"/>
      <c r="J837" s="64"/>
      <c r="K837"/>
      <c r="L837"/>
      <c r="M837"/>
      <c r="N837" s="64"/>
      <c r="O837"/>
      <c r="P837"/>
      <c r="Q837"/>
      <c r="R837" s="64"/>
      <c r="S837"/>
      <c r="T837"/>
      <c r="U837"/>
      <c r="V837" s="64"/>
      <c r="W837"/>
      <c r="X837"/>
      <c r="Y837"/>
      <c r="Z837"/>
      <c r="AA837"/>
      <c r="AB837"/>
    </row>
    <row r="838" spans="1:28" x14ac:dyDescent="0.2">
      <c r="A838"/>
      <c r="B838"/>
      <c r="C838" s="52"/>
      <c r="D838" s="52"/>
      <c r="E838" s="52"/>
      <c r="F838"/>
      <c r="G838"/>
      <c r="H838"/>
      <c r="I838"/>
      <c r="J838" s="64"/>
      <c r="K838"/>
      <c r="L838"/>
      <c r="M838"/>
      <c r="N838" s="64"/>
      <c r="O838"/>
      <c r="P838"/>
      <c r="Q838"/>
      <c r="R838" s="64"/>
      <c r="S838"/>
      <c r="T838"/>
      <c r="U838"/>
      <c r="V838" s="64"/>
      <c r="W838"/>
      <c r="X838"/>
      <c r="Y838"/>
      <c r="Z838"/>
      <c r="AA838"/>
      <c r="AB838"/>
    </row>
    <row r="839" spans="1:28" x14ac:dyDescent="0.2">
      <c r="A839"/>
      <c r="B839"/>
      <c r="C839" s="52"/>
      <c r="D839" s="52"/>
      <c r="E839" s="52"/>
      <c r="F839"/>
      <c r="G839"/>
      <c r="H839"/>
      <c r="I839"/>
      <c r="J839" s="64"/>
      <c r="K839"/>
      <c r="L839"/>
      <c r="M839"/>
      <c r="N839" s="64"/>
      <c r="O839"/>
      <c r="P839"/>
      <c r="Q839"/>
      <c r="R839" s="64"/>
      <c r="S839"/>
      <c r="T839"/>
      <c r="U839"/>
      <c r="V839" s="64"/>
      <c r="W839"/>
      <c r="X839"/>
      <c r="Y839"/>
      <c r="Z839"/>
      <c r="AA839"/>
      <c r="AB839"/>
    </row>
    <row r="840" spans="1:28" x14ac:dyDescent="0.2">
      <c r="A840"/>
      <c r="B840"/>
      <c r="C840" s="52"/>
      <c r="D840" s="52"/>
      <c r="E840" s="52"/>
      <c r="F840"/>
      <c r="G840"/>
      <c r="H840"/>
      <c r="I840"/>
      <c r="J840" s="64"/>
      <c r="K840"/>
      <c r="L840"/>
      <c r="M840"/>
      <c r="N840" s="64"/>
      <c r="O840"/>
      <c r="P840"/>
      <c r="Q840"/>
      <c r="R840" s="64"/>
      <c r="S840"/>
      <c r="T840"/>
      <c r="U840"/>
      <c r="V840" s="64"/>
      <c r="W840"/>
      <c r="X840"/>
      <c r="Y840"/>
      <c r="Z840"/>
      <c r="AA840"/>
      <c r="AB840"/>
    </row>
    <row r="841" spans="1:28" x14ac:dyDescent="0.2">
      <c r="A841"/>
      <c r="B841"/>
      <c r="C841" s="52"/>
      <c r="D841" s="52"/>
      <c r="E841" s="52"/>
      <c r="F841"/>
      <c r="G841"/>
      <c r="H841"/>
      <c r="I841"/>
      <c r="J841" s="64"/>
      <c r="K841"/>
      <c r="L841"/>
      <c r="M841"/>
      <c r="N841" s="64"/>
      <c r="O841"/>
      <c r="P841"/>
      <c r="Q841"/>
      <c r="R841" s="64"/>
      <c r="S841"/>
      <c r="T841"/>
      <c r="U841"/>
      <c r="V841" s="64"/>
      <c r="W841"/>
      <c r="X841"/>
      <c r="Y841"/>
      <c r="Z841"/>
      <c r="AA841"/>
      <c r="AB841"/>
    </row>
    <row r="842" spans="1:28" x14ac:dyDescent="0.2">
      <c r="A842"/>
      <c r="B842"/>
      <c r="C842" s="52"/>
      <c r="D842" s="52"/>
      <c r="E842" s="52"/>
      <c r="F842"/>
      <c r="G842"/>
      <c r="H842"/>
      <c r="I842"/>
      <c r="J842" s="64"/>
      <c r="K842"/>
      <c r="L842"/>
      <c r="M842"/>
      <c r="N842" s="64"/>
      <c r="O842"/>
      <c r="P842"/>
      <c r="Q842"/>
      <c r="R842" s="64"/>
      <c r="S842"/>
      <c r="T842"/>
      <c r="U842"/>
      <c r="V842" s="64"/>
      <c r="W842"/>
      <c r="X842"/>
      <c r="Y842"/>
      <c r="Z842"/>
      <c r="AA842"/>
      <c r="AB842"/>
    </row>
    <row r="843" spans="1:28" x14ac:dyDescent="0.2">
      <c r="A843"/>
      <c r="B843"/>
      <c r="C843" s="52"/>
      <c r="D843" s="52"/>
      <c r="E843" s="52"/>
      <c r="F843"/>
      <c r="G843"/>
      <c r="H843"/>
      <c r="I843"/>
      <c r="J843" s="64"/>
      <c r="K843"/>
      <c r="L843"/>
      <c r="M843"/>
      <c r="N843" s="64"/>
      <c r="O843"/>
      <c r="P843"/>
      <c r="Q843"/>
      <c r="R843" s="64"/>
      <c r="S843"/>
      <c r="T843"/>
      <c r="U843"/>
      <c r="V843" s="64"/>
      <c r="W843"/>
      <c r="X843"/>
      <c r="Y843"/>
      <c r="Z843"/>
      <c r="AA843"/>
      <c r="AB843"/>
    </row>
    <row r="844" spans="1:28" x14ac:dyDescent="0.2">
      <c r="A844"/>
      <c r="B844"/>
      <c r="C844" s="52"/>
      <c r="D844" s="52"/>
      <c r="E844" s="52"/>
      <c r="F844"/>
      <c r="G844"/>
      <c r="H844"/>
      <c r="I844"/>
      <c r="J844" s="64"/>
      <c r="K844"/>
      <c r="L844"/>
      <c r="M844"/>
      <c r="N844" s="64"/>
      <c r="O844"/>
      <c r="P844"/>
      <c r="Q844"/>
      <c r="R844" s="64"/>
      <c r="S844"/>
      <c r="T844"/>
      <c r="U844"/>
      <c r="V844" s="64"/>
      <c r="W844"/>
      <c r="X844"/>
      <c r="Y844"/>
      <c r="Z844"/>
      <c r="AA844"/>
      <c r="AB844"/>
    </row>
    <row r="845" spans="1:28" x14ac:dyDescent="0.2">
      <c r="A845"/>
      <c r="B845"/>
      <c r="C845" s="52"/>
      <c r="D845" s="52"/>
      <c r="E845" s="52"/>
      <c r="F845"/>
      <c r="G845"/>
      <c r="H845"/>
      <c r="I845"/>
      <c r="J845" s="64"/>
      <c r="K845"/>
      <c r="L845"/>
      <c r="M845"/>
      <c r="N845" s="64"/>
      <c r="O845"/>
      <c r="P845"/>
      <c r="Q845"/>
      <c r="R845" s="64"/>
      <c r="S845"/>
      <c r="T845"/>
      <c r="U845"/>
      <c r="V845" s="64"/>
      <c r="W845"/>
      <c r="X845"/>
      <c r="Y845"/>
      <c r="Z845"/>
      <c r="AA845"/>
      <c r="AB845"/>
    </row>
    <row r="846" spans="1:28" x14ac:dyDescent="0.2">
      <c r="A846"/>
      <c r="B846"/>
      <c r="C846" s="52"/>
      <c r="D846" s="52"/>
      <c r="E846" s="52"/>
      <c r="F846"/>
      <c r="G846"/>
      <c r="H846"/>
      <c r="I846"/>
      <c r="J846" s="64"/>
      <c r="K846"/>
      <c r="L846"/>
      <c r="M846"/>
      <c r="N846" s="64"/>
      <c r="O846"/>
      <c r="P846"/>
      <c r="Q846"/>
      <c r="R846" s="64"/>
      <c r="S846"/>
      <c r="T846"/>
      <c r="U846"/>
      <c r="V846" s="64"/>
      <c r="W846"/>
      <c r="X846"/>
      <c r="Y846"/>
      <c r="Z846"/>
      <c r="AA846"/>
      <c r="AB846"/>
    </row>
    <row r="847" spans="1:28" x14ac:dyDescent="0.2">
      <c r="A847"/>
      <c r="B847"/>
      <c r="C847" s="52"/>
      <c r="D847" s="52"/>
      <c r="E847" s="52"/>
      <c r="F847"/>
      <c r="G847"/>
      <c r="H847"/>
      <c r="I847"/>
      <c r="J847" s="64"/>
      <c r="K847"/>
      <c r="L847"/>
      <c r="M847"/>
      <c r="N847" s="64"/>
      <c r="O847"/>
      <c r="P847"/>
      <c r="Q847"/>
      <c r="R847" s="64"/>
      <c r="S847"/>
      <c r="T847"/>
      <c r="U847"/>
      <c r="V847" s="64"/>
      <c r="W847"/>
      <c r="X847"/>
      <c r="Y847"/>
      <c r="Z847"/>
      <c r="AA847"/>
      <c r="AB847"/>
    </row>
    <row r="848" spans="1:28" x14ac:dyDescent="0.2">
      <c r="A848"/>
      <c r="B848"/>
      <c r="C848" s="52"/>
      <c r="D848" s="52"/>
      <c r="E848" s="52"/>
      <c r="F848"/>
      <c r="G848"/>
      <c r="H848"/>
      <c r="I848"/>
      <c r="J848" s="64"/>
      <c r="K848"/>
      <c r="L848"/>
      <c r="M848"/>
      <c r="N848" s="64"/>
      <c r="O848"/>
      <c r="P848"/>
      <c r="Q848"/>
      <c r="R848" s="64"/>
      <c r="S848"/>
      <c r="T848"/>
      <c r="U848"/>
      <c r="V848" s="64"/>
      <c r="W848"/>
      <c r="X848"/>
      <c r="Y848"/>
      <c r="Z848"/>
      <c r="AA848"/>
      <c r="AB848"/>
    </row>
    <row r="849" spans="1:28" x14ac:dyDescent="0.2">
      <c r="A849"/>
      <c r="B849"/>
      <c r="C849" s="52"/>
      <c r="D849" s="52"/>
      <c r="E849" s="52"/>
      <c r="F849"/>
      <c r="G849"/>
      <c r="H849"/>
      <c r="I849"/>
      <c r="J849" s="64"/>
      <c r="K849"/>
      <c r="L849"/>
      <c r="M849"/>
      <c r="N849" s="64"/>
      <c r="O849"/>
      <c r="P849"/>
      <c r="Q849"/>
      <c r="R849" s="64"/>
      <c r="S849"/>
      <c r="T849"/>
      <c r="U849"/>
      <c r="V849" s="64"/>
      <c r="W849"/>
      <c r="X849"/>
      <c r="Y849"/>
      <c r="Z849"/>
      <c r="AA849"/>
      <c r="AB849"/>
    </row>
    <row r="850" spans="1:28" x14ac:dyDescent="0.2">
      <c r="A850"/>
      <c r="B850"/>
      <c r="C850" s="52"/>
      <c r="D850" s="52"/>
      <c r="E850" s="52"/>
      <c r="F850"/>
      <c r="G850"/>
      <c r="H850"/>
      <c r="I850"/>
      <c r="J850" s="64"/>
      <c r="K850"/>
      <c r="L850"/>
      <c r="M850"/>
      <c r="N850" s="64"/>
      <c r="O850"/>
      <c r="P850"/>
      <c r="Q850"/>
      <c r="R850" s="64"/>
      <c r="S850"/>
      <c r="T850"/>
      <c r="U850"/>
      <c r="V850" s="64"/>
      <c r="W850"/>
      <c r="X850"/>
      <c r="Y850"/>
      <c r="Z850"/>
      <c r="AA850"/>
      <c r="AB850"/>
    </row>
    <row r="851" spans="1:28" x14ac:dyDescent="0.2">
      <c r="A851"/>
      <c r="B851"/>
      <c r="C851" s="52"/>
      <c r="D851" s="52"/>
      <c r="E851" s="52"/>
      <c r="F851"/>
      <c r="G851"/>
      <c r="H851"/>
      <c r="I851"/>
      <c r="J851" s="64"/>
      <c r="K851"/>
      <c r="L851"/>
      <c r="M851"/>
      <c r="N851" s="64"/>
      <c r="O851"/>
      <c r="P851"/>
      <c r="Q851"/>
      <c r="R851" s="64"/>
      <c r="S851"/>
      <c r="T851"/>
      <c r="U851"/>
      <c r="V851" s="64"/>
      <c r="W851"/>
      <c r="X851"/>
      <c r="Y851"/>
      <c r="Z851"/>
      <c r="AA851"/>
      <c r="AB851"/>
    </row>
    <row r="852" spans="1:28" x14ac:dyDescent="0.2">
      <c r="A852"/>
      <c r="B852"/>
      <c r="C852" s="52"/>
      <c r="D852" s="52"/>
      <c r="E852" s="52"/>
      <c r="F852"/>
      <c r="G852"/>
      <c r="H852"/>
      <c r="I852"/>
      <c r="J852" s="64"/>
      <c r="K852"/>
      <c r="L852"/>
      <c r="M852"/>
      <c r="N852" s="64"/>
      <c r="O852"/>
      <c r="P852"/>
      <c r="Q852"/>
      <c r="R852" s="64"/>
      <c r="S852"/>
      <c r="T852"/>
      <c r="U852"/>
      <c r="V852" s="64"/>
      <c r="W852"/>
      <c r="X852"/>
      <c r="Y852"/>
      <c r="Z852"/>
      <c r="AA852"/>
      <c r="AB852"/>
    </row>
    <row r="853" spans="1:28" x14ac:dyDescent="0.2">
      <c r="A853"/>
      <c r="B853"/>
      <c r="C853" s="52"/>
      <c r="D853" s="52"/>
      <c r="E853" s="52"/>
      <c r="F853"/>
      <c r="G853"/>
      <c r="H853"/>
      <c r="I853"/>
      <c r="J853" s="64"/>
      <c r="K853"/>
      <c r="L853"/>
      <c r="M853"/>
      <c r="N853" s="64"/>
      <c r="O853"/>
      <c r="P853"/>
      <c r="Q853"/>
      <c r="R853" s="64"/>
      <c r="S853"/>
      <c r="T853"/>
      <c r="U853"/>
      <c r="V853" s="64"/>
      <c r="W853"/>
      <c r="X853"/>
      <c r="Y853"/>
      <c r="Z853"/>
      <c r="AA853"/>
      <c r="AB853"/>
    </row>
    <row r="854" spans="1:28" x14ac:dyDescent="0.2">
      <c r="A854"/>
      <c r="B854"/>
      <c r="C854" s="52"/>
      <c r="D854" s="52"/>
      <c r="E854" s="52"/>
      <c r="F854"/>
      <c r="G854"/>
      <c r="H854"/>
      <c r="I854"/>
      <c r="J854" s="64"/>
      <c r="K854"/>
      <c r="L854"/>
      <c r="M854"/>
      <c r="N854" s="64"/>
      <c r="O854"/>
      <c r="P854"/>
      <c r="Q854"/>
      <c r="R854" s="64"/>
      <c r="S854"/>
      <c r="T854"/>
      <c r="U854"/>
      <c r="V854" s="64"/>
      <c r="W854"/>
      <c r="X854"/>
      <c r="Y854"/>
      <c r="Z854"/>
      <c r="AA854"/>
      <c r="AB854"/>
    </row>
    <row r="855" spans="1:28" x14ac:dyDescent="0.2">
      <c r="A855"/>
      <c r="B855"/>
      <c r="C855" s="52"/>
      <c r="D855" s="52"/>
      <c r="E855" s="52"/>
      <c r="F855"/>
      <c r="G855"/>
      <c r="H855"/>
      <c r="I855"/>
      <c r="J855" s="64"/>
      <c r="K855"/>
      <c r="L855"/>
      <c r="M855"/>
      <c r="N855" s="64"/>
      <c r="O855"/>
      <c r="P855"/>
      <c r="Q855"/>
      <c r="R855" s="64"/>
      <c r="S855"/>
      <c r="T855"/>
      <c r="U855"/>
      <c r="V855" s="64"/>
      <c r="W855"/>
      <c r="X855"/>
      <c r="Y855"/>
      <c r="Z855"/>
      <c r="AA855"/>
      <c r="AB855"/>
    </row>
    <row r="856" spans="1:28" x14ac:dyDescent="0.2">
      <c r="A856"/>
      <c r="B856"/>
      <c r="C856" s="52"/>
      <c r="D856" s="52"/>
      <c r="E856" s="52"/>
      <c r="F856"/>
      <c r="G856"/>
      <c r="H856"/>
      <c r="I856"/>
      <c r="J856" s="64"/>
      <c r="K856"/>
      <c r="L856"/>
      <c r="M856"/>
      <c r="N856" s="64"/>
      <c r="O856"/>
      <c r="P856"/>
      <c r="Q856"/>
      <c r="R856" s="64"/>
      <c r="S856"/>
      <c r="T856"/>
      <c r="U856"/>
      <c r="V856" s="64"/>
      <c r="W856"/>
      <c r="X856"/>
      <c r="Y856"/>
      <c r="Z856"/>
      <c r="AA856"/>
      <c r="AB856"/>
    </row>
    <row r="857" spans="1:28" x14ac:dyDescent="0.2">
      <c r="A857"/>
      <c r="B857"/>
      <c r="C857" s="52"/>
      <c r="D857" s="52"/>
      <c r="E857" s="52"/>
      <c r="F857"/>
      <c r="G857"/>
      <c r="H857"/>
      <c r="I857"/>
      <c r="J857" s="64"/>
      <c r="K857"/>
      <c r="L857"/>
      <c r="M857"/>
      <c r="N857" s="64"/>
      <c r="O857"/>
      <c r="P857"/>
      <c r="Q857"/>
      <c r="R857" s="64"/>
      <c r="S857"/>
      <c r="T857"/>
      <c r="U857"/>
      <c r="V857" s="64"/>
      <c r="W857"/>
      <c r="X857"/>
      <c r="Y857"/>
      <c r="Z857"/>
      <c r="AA857"/>
      <c r="AB857"/>
    </row>
    <row r="858" spans="1:28" x14ac:dyDescent="0.2">
      <c r="A858"/>
      <c r="B858"/>
      <c r="C858" s="52"/>
      <c r="D858" s="52"/>
      <c r="E858" s="52"/>
      <c r="F858"/>
      <c r="G858"/>
      <c r="H858"/>
      <c r="I858"/>
      <c r="J858" s="64"/>
      <c r="K858"/>
      <c r="L858"/>
      <c r="M858"/>
      <c r="N858" s="64"/>
      <c r="O858"/>
      <c r="P858"/>
      <c r="Q858"/>
      <c r="R858" s="64"/>
      <c r="S858"/>
      <c r="T858"/>
      <c r="U858"/>
      <c r="V858" s="64"/>
      <c r="W858"/>
      <c r="X858"/>
      <c r="Y858"/>
      <c r="Z858"/>
      <c r="AA858"/>
      <c r="AB858"/>
    </row>
    <row r="859" spans="1:28" x14ac:dyDescent="0.2">
      <c r="A859"/>
      <c r="B859"/>
      <c r="C859" s="52"/>
      <c r="D859" s="52"/>
      <c r="E859" s="52"/>
      <c r="F859"/>
      <c r="G859"/>
      <c r="H859"/>
      <c r="I859"/>
      <c r="J859" s="64"/>
      <c r="K859"/>
      <c r="L859"/>
      <c r="M859"/>
      <c r="N859" s="64"/>
      <c r="O859"/>
      <c r="P859"/>
      <c r="Q859"/>
      <c r="R859" s="64"/>
      <c r="S859"/>
      <c r="T859"/>
      <c r="U859"/>
      <c r="V859" s="64"/>
      <c r="W859"/>
      <c r="X859"/>
      <c r="Y859"/>
      <c r="Z859"/>
      <c r="AA859"/>
      <c r="AB859"/>
    </row>
    <row r="860" spans="1:28" x14ac:dyDescent="0.2">
      <c r="A860"/>
      <c r="B860"/>
      <c r="C860" s="52"/>
      <c r="D860" s="52"/>
      <c r="E860" s="52"/>
      <c r="F860"/>
      <c r="G860"/>
      <c r="H860"/>
      <c r="I860"/>
      <c r="J860" s="64"/>
      <c r="K860"/>
      <c r="L860"/>
      <c r="M860"/>
      <c r="N860" s="64"/>
      <c r="O860"/>
      <c r="P860"/>
      <c r="Q860"/>
      <c r="R860" s="64"/>
      <c r="S860"/>
      <c r="T860"/>
      <c r="U860"/>
      <c r="V860" s="64"/>
      <c r="W860"/>
      <c r="X860"/>
      <c r="Y860"/>
      <c r="Z860"/>
      <c r="AA860"/>
      <c r="AB860"/>
    </row>
    <row r="861" spans="1:28" x14ac:dyDescent="0.2">
      <c r="A861"/>
      <c r="B861"/>
      <c r="C861" s="52"/>
      <c r="D861" s="52"/>
      <c r="E861" s="52"/>
      <c r="F861"/>
      <c r="G861"/>
      <c r="H861"/>
      <c r="I861"/>
      <c r="J861" s="64"/>
      <c r="K861"/>
      <c r="L861"/>
      <c r="M861"/>
      <c r="N861" s="64"/>
      <c r="O861"/>
      <c r="P861"/>
      <c r="Q861"/>
      <c r="R861" s="64"/>
      <c r="S861"/>
      <c r="T861"/>
      <c r="U861"/>
      <c r="V861" s="64"/>
      <c r="W861"/>
      <c r="X861"/>
      <c r="Y861"/>
      <c r="Z861"/>
      <c r="AA861"/>
      <c r="AB861"/>
    </row>
    <row r="862" spans="1:28" x14ac:dyDescent="0.2">
      <c r="A862"/>
      <c r="B862"/>
      <c r="C862" s="52"/>
      <c r="D862" s="52"/>
      <c r="E862" s="52"/>
      <c r="F862"/>
      <c r="G862"/>
      <c r="H862"/>
      <c r="I862"/>
      <c r="J862" s="64"/>
      <c r="K862"/>
      <c r="L862"/>
      <c r="M862"/>
      <c r="N862" s="64"/>
      <c r="O862"/>
      <c r="P862"/>
      <c r="Q862"/>
      <c r="R862" s="64"/>
      <c r="S862"/>
      <c r="T862"/>
      <c r="U862"/>
      <c r="V862" s="64"/>
      <c r="W862"/>
      <c r="X862"/>
      <c r="Y862"/>
      <c r="Z862"/>
      <c r="AA862"/>
      <c r="AB862"/>
    </row>
    <row r="863" spans="1:28" x14ac:dyDescent="0.2">
      <c r="A863"/>
      <c r="B863"/>
      <c r="C863" s="52"/>
      <c r="D863" s="52"/>
      <c r="E863" s="52"/>
      <c r="F863"/>
      <c r="G863"/>
      <c r="H863"/>
      <c r="I863"/>
      <c r="J863" s="64"/>
      <c r="K863"/>
      <c r="L863"/>
      <c r="M863"/>
      <c r="N863" s="64"/>
      <c r="O863"/>
      <c r="P863"/>
      <c r="Q863"/>
      <c r="R863" s="64"/>
      <c r="S863"/>
      <c r="T863"/>
      <c r="U863"/>
      <c r="V863" s="64"/>
      <c r="W863"/>
      <c r="X863"/>
      <c r="Y863"/>
      <c r="Z863"/>
      <c r="AA863"/>
      <c r="AB863"/>
    </row>
    <row r="864" spans="1:28" x14ac:dyDescent="0.2">
      <c r="A864"/>
      <c r="B864"/>
      <c r="C864" s="52"/>
      <c r="D864" s="52"/>
      <c r="E864" s="52"/>
      <c r="F864"/>
      <c r="G864"/>
      <c r="H864"/>
      <c r="I864"/>
      <c r="J864" s="64"/>
      <c r="K864"/>
      <c r="L864"/>
      <c r="M864"/>
      <c r="N864" s="64"/>
      <c r="O864"/>
      <c r="P864"/>
      <c r="Q864"/>
      <c r="R864" s="64"/>
      <c r="S864"/>
      <c r="T864"/>
      <c r="U864"/>
      <c r="V864" s="64"/>
      <c r="W864"/>
      <c r="X864"/>
      <c r="Y864"/>
      <c r="Z864"/>
      <c r="AA864"/>
      <c r="AB864"/>
    </row>
    <row r="865" spans="1:28" x14ac:dyDescent="0.2">
      <c r="A865"/>
      <c r="B865"/>
      <c r="C865" s="52"/>
      <c r="D865" s="52"/>
      <c r="E865" s="52"/>
      <c r="F865"/>
      <c r="G865"/>
      <c r="H865"/>
      <c r="I865"/>
      <c r="J865" s="64"/>
      <c r="K865"/>
      <c r="L865"/>
      <c r="M865"/>
      <c r="N865" s="64"/>
      <c r="O865"/>
      <c r="P865"/>
      <c r="Q865"/>
      <c r="R865" s="64"/>
      <c r="S865"/>
      <c r="T865"/>
      <c r="U865"/>
      <c r="V865" s="64"/>
      <c r="W865"/>
      <c r="X865"/>
      <c r="Y865"/>
      <c r="Z865"/>
      <c r="AA865"/>
      <c r="AB865"/>
    </row>
    <row r="866" spans="1:28" x14ac:dyDescent="0.2">
      <c r="A866"/>
      <c r="B866"/>
      <c r="C866" s="52"/>
      <c r="D866" s="52"/>
      <c r="E866" s="52"/>
      <c r="F866"/>
      <c r="G866"/>
      <c r="H866"/>
      <c r="I866"/>
      <c r="J866" s="64"/>
      <c r="K866"/>
      <c r="L866"/>
      <c r="M866"/>
      <c r="N866" s="64"/>
      <c r="O866"/>
      <c r="P866"/>
      <c r="Q866"/>
      <c r="R866" s="64"/>
      <c r="S866"/>
      <c r="T866"/>
      <c r="U866"/>
      <c r="V866" s="64"/>
      <c r="W866"/>
      <c r="X866"/>
      <c r="Y866"/>
      <c r="Z866"/>
      <c r="AA866"/>
      <c r="AB866"/>
    </row>
    <row r="867" spans="1:28" x14ac:dyDescent="0.2">
      <c r="A867"/>
      <c r="B867"/>
      <c r="C867" s="52"/>
      <c r="D867" s="52"/>
      <c r="E867" s="52"/>
      <c r="F867"/>
      <c r="G867"/>
      <c r="H867"/>
      <c r="I867"/>
      <c r="J867" s="64"/>
      <c r="K867"/>
      <c r="L867"/>
      <c r="M867"/>
      <c r="N867" s="64"/>
      <c r="O867"/>
      <c r="P867"/>
      <c r="Q867"/>
      <c r="R867" s="64"/>
      <c r="S867"/>
      <c r="T867"/>
      <c r="U867"/>
      <c r="V867" s="64"/>
      <c r="W867"/>
      <c r="X867"/>
      <c r="Y867"/>
      <c r="Z867"/>
      <c r="AA867"/>
      <c r="AB867"/>
    </row>
    <row r="868" spans="1:28" x14ac:dyDescent="0.2">
      <c r="A868"/>
      <c r="B868"/>
      <c r="C868" s="52"/>
      <c r="D868" s="52"/>
      <c r="E868" s="52"/>
      <c r="F868"/>
      <c r="G868"/>
      <c r="H868"/>
      <c r="I868"/>
      <c r="J868" s="64"/>
      <c r="K868"/>
      <c r="L868"/>
      <c r="M868"/>
      <c r="N868" s="64"/>
      <c r="O868"/>
      <c r="P868"/>
      <c r="Q868"/>
      <c r="R868" s="64"/>
      <c r="S868"/>
      <c r="T868"/>
      <c r="U868"/>
      <c r="V868" s="64"/>
      <c r="W868"/>
      <c r="X868"/>
      <c r="Y868"/>
      <c r="Z868"/>
      <c r="AA868"/>
      <c r="AB868"/>
    </row>
    <row r="869" spans="1:28" x14ac:dyDescent="0.2">
      <c r="A869"/>
      <c r="B869"/>
      <c r="C869" s="52"/>
      <c r="D869" s="52"/>
      <c r="E869" s="52"/>
      <c r="F869"/>
      <c r="G869"/>
      <c r="H869"/>
      <c r="I869"/>
      <c r="J869" s="64"/>
      <c r="K869"/>
      <c r="L869"/>
      <c r="M869"/>
      <c r="N869" s="64"/>
      <c r="O869"/>
      <c r="P869"/>
      <c r="Q869"/>
      <c r="R869" s="64"/>
      <c r="S869"/>
      <c r="T869"/>
      <c r="U869"/>
      <c r="V869" s="64"/>
      <c r="W869"/>
      <c r="X869"/>
      <c r="Y869"/>
      <c r="Z869"/>
      <c r="AA869"/>
      <c r="AB869"/>
    </row>
    <row r="870" spans="1:28" x14ac:dyDescent="0.2">
      <c r="A870"/>
      <c r="B870"/>
      <c r="C870" s="52"/>
      <c r="D870" s="52"/>
      <c r="E870" s="52"/>
      <c r="F870"/>
      <c r="G870"/>
      <c r="H870"/>
      <c r="I870"/>
      <c r="J870" s="64"/>
      <c r="K870"/>
      <c r="L870"/>
      <c r="M870"/>
      <c r="N870" s="64"/>
      <c r="O870"/>
      <c r="P870"/>
      <c r="Q870"/>
      <c r="R870" s="64"/>
      <c r="S870"/>
      <c r="T870"/>
      <c r="U870"/>
      <c r="V870" s="64"/>
      <c r="W870"/>
      <c r="X870"/>
      <c r="Y870"/>
      <c r="Z870"/>
      <c r="AA870"/>
      <c r="AB870"/>
    </row>
    <row r="871" spans="1:28" x14ac:dyDescent="0.2">
      <c r="A871"/>
      <c r="B871"/>
      <c r="C871" s="52"/>
      <c r="D871" s="52"/>
      <c r="E871" s="52"/>
      <c r="F871"/>
      <c r="G871"/>
      <c r="H871"/>
      <c r="I871"/>
      <c r="J871" s="64"/>
      <c r="K871"/>
      <c r="L871"/>
      <c r="M871"/>
      <c r="N871" s="64"/>
      <c r="O871"/>
      <c r="P871"/>
      <c r="Q871"/>
      <c r="R871" s="64"/>
      <c r="S871"/>
      <c r="T871"/>
      <c r="U871"/>
      <c r="V871" s="64"/>
      <c r="W871"/>
      <c r="X871"/>
      <c r="Y871"/>
      <c r="Z871"/>
      <c r="AA871"/>
      <c r="AB871"/>
    </row>
    <row r="872" spans="1:28" x14ac:dyDescent="0.2">
      <c r="A872"/>
      <c r="B872"/>
      <c r="C872" s="52"/>
      <c r="D872" s="52"/>
      <c r="E872" s="52"/>
      <c r="F872"/>
      <c r="G872"/>
      <c r="H872"/>
      <c r="I872"/>
      <c r="J872" s="64"/>
      <c r="K872"/>
      <c r="L872"/>
      <c r="M872"/>
      <c r="N872" s="64"/>
      <c r="O872"/>
      <c r="P872"/>
      <c r="Q872"/>
      <c r="R872" s="64"/>
      <c r="S872"/>
      <c r="T872"/>
      <c r="U872"/>
      <c r="V872" s="64"/>
      <c r="W872"/>
      <c r="X872"/>
      <c r="Y872"/>
      <c r="Z872"/>
      <c r="AA872"/>
      <c r="AB872"/>
    </row>
    <row r="873" spans="1:28" x14ac:dyDescent="0.2">
      <c r="A873"/>
      <c r="B873"/>
      <c r="C873" s="52"/>
      <c r="D873" s="52"/>
      <c r="E873" s="52"/>
      <c r="F873"/>
      <c r="G873"/>
      <c r="H873"/>
      <c r="I873"/>
      <c r="J873" s="64"/>
      <c r="K873"/>
      <c r="L873"/>
      <c r="M873"/>
      <c r="N873" s="64"/>
      <c r="O873"/>
      <c r="P873"/>
      <c r="Q873"/>
      <c r="R873" s="64"/>
      <c r="S873"/>
      <c r="T873"/>
      <c r="U873"/>
      <c r="V873" s="64"/>
      <c r="W873"/>
      <c r="X873"/>
      <c r="Y873"/>
      <c r="Z873"/>
      <c r="AA873"/>
      <c r="AB873"/>
    </row>
    <row r="874" spans="1:28" x14ac:dyDescent="0.2">
      <c r="A874"/>
      <c r="B874"/>
      <c r="C874" s="52"/>
      <c r="D874" s="52"/>
      <c r="E874" s="52"/>
      <c r="F874"/>
      <c r="G874"/>
      <c r="H874"/>
      <c r="I874"/>
      <c r="J874" s="64"/>
      <c r="K874"/>
      <c r="L874"/>
      <c r="M874"/>
      <c r="N874" s="64"/>
      <c r="O874"/>
      <c r="P874"/>
      <c r="Q874"/>
      <c r="R874" s="64"/>
      <c r="S874"/>
      <c r="T874"/>
      <c r="U874"/>
      <c r="V874" s="64"/>
      <c r="W874"/>
      <c r="X874"/>
      <c r="Y874"/>
      <c r="Z874"/>
      <c r="AA874"/>
      <c r="AB874"/>
    </row>
    <row r="875" spans="1:28" x14ac:dyDescent="0.2">
      <c r="A875"/>
      <c r="B875"/>
      <c r="C875" s="52"/>
      <c r="D875" s="52"/>
      <c r="E875" s="52"/>
      <c r="F875"/>
      <c r="G875"/>
      <c r="H875"/>
      <c r="I875"/>
      <c r="J875" s="64"/>
      <c r="K875"/>
      <c r="L875"/>
      <c r="M875"/>
      <c r="N875" s="64"/>
      <c r="O875"/>
      <c r="P875"/>
      <c r="Q875"/>
      <c r="R875" s="64"/>
      <c r="S875"/>
      <c r="T875"/>
      <c r="U875"/>
      <c r="V875" s="64"/>
      <c r="W875"/>
      <c r="X875"/>
      <c r="Y875"/>
      <c r="Z875"/>
      <c r="AA875"/>
      <c r="AB875"/>
    </row>
    <row r="876" spans="1:28" x14ac:dyDescent="0.2">
      <c r="A876"/>
      <c r="B876"/>
      <c r="C876" s="52"/>
      <c r="D876" s="52"/>
      <c r="E876" s="52"/>
      <c r="F876"/>
      <c r="G876"/>
      <c r="H876"/>
      <c r="I876"/>
      <c r="J876" s="64"/>
      <c r="K876"/>
      <c r="L876"/>
      <c r="M876"/>
      <c r="N876" s="64"/>
      <c r="O876"/>
      <c r="P876"/>
      <c r="Q876"/>
      <c r="R876" s="64"/>
      <c r="S876"/>
      <c r="T876"/>
      <c r="U876"/>
      <c r="V876" s="64"/>
      <c r="W876"/>
      <c r="X876"/>
      <c r="Y876"/>
      <c r="Z876"/>
      <c r="AA876"/>
      <c r="AB876"/>
    </row>
    <row r="877" spans="1:28" x14ac:dyDescent="0.2">
      <c r="A877"/>
      <c r="B877"/>
      <c r="C877" s="52"/>
      <c r="D877" s="52"/>
      <c r="E877" s="52"/>
      <c r="F877"/>
      <c r="G877"/>
      <c r="H877"/>
      <c r="I877"/>
      <c r="J877" s="64"/>
      <c r="K877"/>
      <c r="L877"/>
      <c r="M877"/>
      <c r="N877" s="64"/>
      <c r="O877"/>
      <c r="P877"/>
      <c r="Q877"/>
      <c r="R877" s="64"/>
      <c r="S877"/>
      <c r="T877"/>
      <c r="U877"/>
      <c r="V877" s="64"/>
      <c r="W877"/>
      <c r="X877"/>
      <c r="Y877"/>
      <c r="Z877"/>
      <c r="AA877"/>
      <c r="AB877"/>
    </row>
    <row r="878" spans="1:28" x14ac:dyDescent="0.2">
      <c r="A878"/>
      <c r="B878"/>
      <c r="C878" s="52"/>
      <c r="D878" s="52"/>
      <c r="E878" s="52"/>
      <c r="F878"/>
      <c r="G878"/>
      <c r="H878"/>
      <c r="I878"/>
      <c r="J878" s="64"/>
      <c r="K878"/>
      <c r="L878"/>
      <c r="M878"/>
      <c r="N878" s="64"/>
      <c r="O878"/>
      <c r="P878"/>
      <c r="Q878"/>
      <c r="R878" s="64"/>
      <c r="S878"/>
      <c r="T878"/>
      <c r="U878"/>
      <c r="V878" s="64"/>
      <c r="W878"/>
      <c r="X878"/>
      <c r="Y878"/>
      <c r="Z878"/>
      <c r="AA878"/>
      <c r="AB878"/>
    </row>
    <row r="879" spans="1:28" x14ac:dyDescent="0.2">
      <c r="A879"/>
      <c r="B879"/>
      <c r="C879" s="52"/>
      <c r="D879" s="52"/>
      <c r="E879" s="52"/>
      <c r="F879"/>
      <c r="G879"/>
      <c r="H879"/>
      <c r="I879"/>
      <c r="J879" s="64"/>
      <c r="K879"/>
      <c r="L879"/>
      <c r="M879"/>
      <c r="N879" s="64"/>
      <c r="O879"/>
      <c r="P879"/>
      <c r="Q879"/>
      <c r="R879" s="64"/>
      <c r="S879"/>
      <c r="T879"/>
      <c r="U879"/>
      <c r="V879" s="64"/>
      <c r="W879"/>
      <c r="X879"/>
      <c r="Y879"/>
      <c r="Z879"/>
      <c r="AA879"/>
      <c r="AB879"/>
    </row>
    <row r="880" spans="1:28" x14ac:dyDescent="0.2">
      <c r="A880"/>
      <c r="B880"/>
      <c r="C880" s="52"/>
      <c r="D880" s="52"/>
      <c r="E880" s="52"/>
      <c r="F880"/>
      <c r="G880"/>
      <c r="H880"/>
      <c r="I880"/>
      <c r="J880" s="64"/>
      <c r="K880"/>
      <c r="L880"/>
      <c r="M880"/>
      <c r="N880" s="64"/>
      <c r="O880"/>
      <c r="P880"/>
      <c r="Q880"/>
      <c r="R880" s="64"/>
      <c r="S880"/>
      <c r="T880"/>
      <c r="U880"/>
      <c r="V880" s="64"/>
      <c r="W880"/>
      <c r="X880"/>
      <c r="Y880"/>
      <c r="Z880"/>
      <c r="AA880"/>
      <c r="AB880"/>
    </row>
    <row r="881" spans="1:28" x14ac:dyDescent="0.2">
      <c r="A881"/>
      <c r="B881"/>
      <c r="C881" s="52"/>
      <c r="D881" s="52"/>
      <c r="E881" s="52"/>
      <c r="F881"/>
      <c r="G881"/>
      <c r="H881"/>
      <c r="I881"/>
      <c r="J881" s="64"/>
      <c r="K881"/>
      <c r="L881"/>
      <c r="M881"/>
      <c r="N881" s="64"/>
      <c r="O881"/>
      <c r="P881"/>
      <c r="Q881"/>
      <c r="R881" s="64"/>
      <c r="S881"/>
      <c r="T881"/>
      <c r="U881"/>
      <c r="V881" s="64"/>
      <c r="W881"/>
      <c r="X881"/>
      <c r="Y881"/>
      <c r="Z881"/>
      <c r="AA881"/>
      <c r="AB881"/>
    </row>
    <row r="882" spans="1:28" x14ac:dyDescent="0.2">
      <c r="A882"/>
      <c r="B882"/>
      <c r="C882" s="52"/>
      <c r="D882" s="52"/>
      <c r="E882" s="52"/>
      <c r="F882"/>
      <c r="G882"/>
      <c r="H882"/>
      <c r="I882"/>
      <c r="J882" s="64"/>
      <c r="K882"/>
      <c r="L882"/>
      <c r="M882"/>
      <c r="N882" s="64"/>
      <c r="O882"/>
      <c r="P882"/>
      <c r="Q882"/>
      <c r="R882" s="64"/>
      <c r="S882"/>
      <c r="T882"/>
      <c r="U882"/>
      <c r="V882" s="64"/>
      <c r="W882"/>
      <c r="X882"/>
      <c r="Y882"/>
      <c r="Z882"/>
      <c r="AA882"/>
      <c r="AB882"/>
    </row>
    <row r="883" spans="1:28" x14ac:dyDescent="0.2">
      <c r="A883"/>
      <c r="B883"/>
      <c r="C883" s="52"/>
      <c r="D883" s="52"/>
      <c r="E883" s="52"/>
      <c r="F883"/>
      <c r="G883"/>
      <c r="H883"/>
      <c r="I883"/>
      <c r="J883" s="64"/>
      <c r="K883"/>
      <c r="L883"/>
      <c r="M883"/>
      <c r="N883" s="64"/>
      <c r="O883"/>
      <c r="P883"/>
      <c r="Q883"/>
      <c r="R883" s="64"/>
      <c r="S883"/>
      <c r="T883"/>
      <c r="U883"/>
      <c r="V883" s="64"/>
      <c r="W883"/>
      <c r="X883"/>
      <c r="Y883"/>
      <c r="Z883"/>
      <c r="AA883"/>
      <c r="AB883"/>
    </row>
    <row r="884" spans="1:28" x14ac:dyDescent="0.2">
      <c r="A884"/>
      <c r="B884"/>
      <c r="C884" s="52"/>
      <c r="D884" s="52"/>
      <c r="E884" s="52"/>
      <c r="F884"/>
      <c r="G884"/>
      <c r="H884"/>
      <c r="I884"/>
      <c r="J884" s="64"/>
      <c r="K884"/>
      <c r="L884"/>
      <c r="M884"/>
      <c r="N884" s="64"/>
      <c r="O884"/>
      <c r="P884"/>
      <c r="Q884"/>
      <c r="R884" s="64"/>
      <c r="S884"/>
      <c r="T884"/>
      <c r="U884"/>
      <c r="V884" s="64"/>
      <c r="W884"/>
      <c r="X884"/>
      <c r="Y884"/>
      <c r="Z884"/>
      <c r="AA884"/>
      <c r="AB884"/>
    </row>
    <row r="885" spans="1:28" x14ac:dyDescent="0.2">
      <c r="A885"/>
      <c r="B885"/>
      <c r="C885" s="52"/>
      <c r="D885" s="52"/>
      <c r="E885" s="52"/>
      <c r="F885"/>
      <c r="G885"/>
      <c r="H885"/>
      <c r="I885"/>
      <c r="J885" s="64"/>
      <c r="K885"/>
      <c r="L885"/>
      <c r="M885"/>
      <c r="N885" s="64"/>
      <c r="O885"/>
      <c r="P885"/>
      <c r="Q885"/>
      <c r="R885" s="64"/>
      <c r="S885"/>
      <c r="T885"/>
      <c r="U885"/>
      <c r="V885" s="64"/>
      <c r="W885"/>
      <c r="X885"/>
      <c r="Y885"/>
      <c r="Z885"/>
      <c r="AA885"/>
      <c r="AB885"/>
    </row>
    <row r="886" spans="1:28" x14ac:dyDescent="0.2">
      <c r="A886"/>
      <c r="B886"/>
      <c r="C886" s="52"/>
      <c r="D886" s="52"/>
      <c r="E886" s="52"/>
      <c r="F886"/>
      <c r="G886"/>
      <c r="H886"/>
      <c r="I886"/>
      <c r="J886" s="64"/>
      <c r="K886"/>
      <c r="L886"/>
      <c r="M886"/>
      <c r="N886" s="64"/>
      <c r="O886"/>
      <c r="P886"/>
      <c r="Q886"/>
      <c r="R886" s="64"/>
      <c r="S886"/>
      <c r="T886"/>
      <c r="U886"/>
      <c r="V886" s="64"/>
      <c r="W886"/>
      <c r="X886"/>
      <c r="Y886"/>
      <c r="Z886"/>
      <c r="AA886"/>
      <c r="AB886"/>
    </row>
    <row r="887" spans="1:28" x14ac:dyDescent="0.2">
      <c r="A887"/>
      <c r="B887"/>
      <c r="C887" s="52"/>
      <c r="D887" s="52"/>
      <c r="E887" s="52"/>
      <c r="F887"/>
      <c r="G887"/>
      <c r="H887"/>
      <c r="I887"/>
      <c r="J887" s="64"/>
      <c r="K887"/>
      <c r="L887"/>
      <c r="M887"/>
      <c r="N887" s="64"/>
      <c r="O887"/>
      <c r="P887"/>
      <c r="Q887"/>
      <c r="R887" s="64"/>
      <c r="S887"/>
      <c r="T887"/>
      <c r="U887"/>
      <c r="V887" s="64"/>
      <c r="W887"/>
      <c r="X887"/>
      <c r="Y887"/>
      <c r="Z887"/>
      <c r="AA887"/>
      <c r="AB887"/>
    </row>
    <row r="888" spans="1:28" x14ac:dyDescent="0.2">
      <c r="A888"/>
      <c r="B888"/>
      <c r="C888" s="52"/>
      <c r="D888" s="52"/>
      <c r="E888" s="52"/>
      <c r="F888"/>
      <c r="G888"/>
      <c r="H888"/>
      <c r="I888"/>
      <c r="J888" s="64"/>
      <c r="K888"/>
      <c r="L888"/>
      <c r="M888"/>
      <c r="N888" s="64"/>
      <c r="O888"/>
      <c r="P888"/>
      <c r="Q888"/>
      <c r="R888" s="64"/>
      <c r="S888"/>
      <c r="T888"/>
      <c r="U888"/>
      <c r="V888" s="64"/>
      <c r="W888"/>
      <c r="X888"/>
      <c r="Y888"/>
      <c r="Z888"/>
      <c r="AA888"/>
      <c r="AB888"/>
    </row>
    <row r="889" spans="1:28" x14ac:dyDescent="0.2">
      <c r="A889"/>
      <c r="B889"/>
      <c r="C889" s="52"/>
      <c r="D889" s="52"/>
      <c r="E889" s="52"/>
      <c r="F889"/>
      <c r="G889"/>
      <c r="H889"/>
      <c r="I889"/>
      <c r="J889" s="64"/>
      <c r="K889"/>
      <c r="L889"/>
      <c r="M889"/>
      <c r="N889" s="64"/>
      <c r="O889"/>
      <c r="P889"/>
      <c r="Q889"/>
      <c r="R889" s="64"/>
      <c r="S889"/>
      <c r="T889"/>
      <c r="U889"/>
      <c r="V889" s="64"/>
      <c r="W889"/>
      <c r="X889"/>
      <c r="Y889"/>
      <c r="Z889"/>
      <c r="AA889"/>
      <c r="AB889"/>
    </row>
    <row r="890" spans="1:28" x14ac:dyDescent="0.2">
      <c r="A890"/>
      <c r="B890"/>
      <c r="C890" s="52"/>
      <c r="D890" s="52"/>
      <c r="E890" s="52"/>
      <c r="F890"/>
      <c r="G890"/>
      <c r="H890"/>
      <c r="I890"/>
      <c r="J890" s="64"/>
      <c r="K890"/>
      <c r="L890"/>
      <c r="M890"/>
      <c r="N890" s="64"/>
      <c r="O890"/>
      <c r="P890"/>
      <c r="Q890"/>
      <c r="R890" s="64"/>
      <c r="S890"/>
      <c r="T890"/>
      <c r="U890"/>
      <c r="V890" s="64"/>
      <c r="W890"/>
      <c r="X890"/>
      <c r="Y890"/>
      <c r="Z890"/>
      <c r="AA890"/>
      <c r="AB890"/>
    </row>
    <row r="891" spans="1:28" x14ac:dyDescent="0.2">
      <c r="A891"/>
      <c r="B891"/>
      <c r="C891" s="52"/>
      <c r="D891" s="52"/>
      <c r="E891" s="52"/>
      <c r="F891"/>
      <c r="G891"/>
      <c r="H891"/>
      <c r="I891"/>
      <c r="J891" s="64"/>
      <c r="K891"/>
      <c r="L891"/>
      <c r="M891"/>
      <c r="N891" s="64"/>
      <c r="O891"/>
      <c r="P891"/>
      <c r="Q891"/>
      <c r="R891" s="64"/>
      <c r="S891"/>
      <c r="T891"/>
      <c r="U891"/>
      <c r="V891" s="64"/>
      <c r="W891"/>
      <c r="X891"/>
      <c r="Y891"/>
      <c r="Z891"/>
      <c r="AA891"/>
      <c r="AB891"/>
    </row>
    <row r="892" spans="1:28" x14ac:dyDescent="0.2">
      <c r="A892"/>
      <c r="B892"/>
      <c r="C892" s="52"/>
      <c r="D892" s="52"/>
      <c r="E892" s="52"/>
      <c r="F892"/>
      <c r="G892"/>
      <c r="H892"/>
      <c r="I892"/>
      <c r="J892" s="64"/>
      <c r="K892"/>
      <c r="L892"/>
      <c r="M892"/>
      <c r="N892" s="64"/>
      <c r="O892"/>
      <c r="P892"/>
      <c r="Q892"/>
      <c r="R892" s="64"/>
      <c r="S892"/>
      <c r="T892"/>
      <c r="U892"/>
      <c r="V892" s="64"/>
      <c r="W892"/>
      <c r="X892"/>
      <c r="Y892"/>
      <c r="Z892"/>
      <c r="AA892"/>
      <c r="AB892"/>
    </row>
    <row r="893" spans="1:28" x14ac:dyDescent="0.2">
      <c r="A893"/>
      <c r="B893"/>
      <c r="C893" s="52"/>
      <c r="D893" s="52"/>
      <c r="E893" s="52"/>
      <c r="F893"/>
      <c r="G893"/>
      <c r="H893"/>
      <c r="I893"/>
      <c r="J893" s="64"/>
      <c r="K893"/>
      <c r="L893"/>
      <c r="M893"/>
      <c r="N893" s="64"/>
      <c r="O893"/>
      <c r="P893"/>
      <c r="Q893"/>
      <c r="R893" s="64"/>
      <c r="S893"/>
      <c r="T893"/>
      <c r="U893"/>
      <c r="V893" s="64"/>
      <c r="W893"/>
      <c r="X893"/>
      <c r="Y893"/>
      <c r="Z893"/>
      <c r="AA893"/>
      <c r="AB893"/>
    </row>
    <row r="894" spans="1:28" x14ac:dyDescent="0.2">
      <c r="A894"/>
      <c r="B894"/>
      <c r="C894" s="52"/>
      <c r="D894" s="52"/>
      <c r="E894" s="52"/>
      <c r="F894"/>
      <c r="G894"/>
      <c r="H894"/>
      <c r="I894"/>
      <c r="J894" s="64"/>
      <c r="K894"/>
      <c r="L894"/>
      <c r="M894"/>
      <c r="N894" s="64"/>
      <c r="O894"/>
      <c r="P894"/>
      <c r="Q894"/>
      <c r="R894" s="64"/>
      <c r="S894"/>
      <c r="T894"/>
      <c r="U894"/>
      <c r="V894" s="64"/>
      <c r="W894"/>
      <c r="X894"/>
      <c r="Y894"/>
      <c r="Z894"/>
      <c r="AA894"/>
      <c r="AB894"/>
    </row>
    <row r="895" spans="1:28" x14ac:dyDescent="0.2">
      <c r="A895"/>
      <c r="B895"/>
      <c r="C895" s="52"/>
      <c r="D895" s="52"/>
      <c r="E895" s="52"/>
      <c r="F895"/>
      <c r="G895"/>
      <c r="H895"/>
      <c r="I895"/>
      <c r="J895" s="64"/>
      <c r="K895"/>
      <c r="L895"/>
      <c r="M895"/>
      <c r="N895" s="64"/>
      <c r="O895"/>
      <c r="P895"/>
      <c r="Q895"/>
      <c r="R895" s="64"/>
      <c r="S895"/>
      <c r="T895"/>
      <c r="U895"/>
      <c r="V895" s="64"/>
      <c r="W895"/>
      <c r="X895"/>
      <c r="Y895"/>
      <c r="Z895"/>
      <c r="AA895"/>
      <c r="AB895"/>
    </row>
    <row r="896" spans="1:28" x14ac:dyDescent="0.2">
      <c r="A896"/>
      <c r="B896"/>
      <c r="C896" s="52"/>
      <c r="D896" s="52"/>
      <c r="E896" s="52"/>
      <c r="F896"/>
      <c r="G896"/>
      <c r="H896"/>
      <c r="I896"/>
      <c r="J896" s="64"/>
      <c r="K896"/>
      <c r="L896"/>
      <c r="M896"/>
      <c r="N896" s="64"/>
      <c r="O896"/>
      <c r="P896"/>
      <c r="Q896"/>
      <c r="R896" s="64"/>
      <c r="S896"/>
      <c r="T896"/>
      <c r="U896"/>
      <c r="V896" s="64"/>
      <c r="W896"/>
      <c r="X896"/>
      <c r="Y896"/>
      <c r="Z896"/>
      <c r="AA896"/>
      <c r="AB896"/>
    </row>
    <row r="897" spans="1:28" x14ac:dyDescent="0.2">
      <c r="A897"/>
      <c r="B897"/>
      <c r="C897" s="52"/>
      <c r="D897" s="52"/>
      <c r="E897" s="52"/>
      <c r="F897"/>
      <c r="G897"/>
      <c r="H897"/>
      <c r="I897"/>
      <c r="J897" s="64"/>
      <c r="K897"/>
      <c r="L897"/>
      <c r="M897"/>
      <c r="N897" s="64"/>
      <c r="O897"/>
      <c r="P897"/>
      <c r="Q897"/>
      <c r="R897" s="64"/>
      <c r="S897"/>
      <c r="T897"/>
      <c r="U897"/>
      <c r="V897" s="64"/>
      <c r="W897"/>
      <c r="X897"/>
      <c r="Y897"/>
      <c r="Z897"/>
      <c r="AA897"/>
      <c r="AB897"/>
    </row>
    <row r="898" spans="1:28" x14ac:dyDescent="0.2">
      <c r="A898"/>
      <c r="B898"/>
      <c r="C898" s="52"/>
      <c r="D898" s="52"/>
      <c r="E898" s="52"/>
      <c r="F898"/>
      <c r="G898"/>
      <c r="H898"/>
      <c r="I898"/>
      <c r="J898" s="64"/>
      <c r="K898"/>
      <c r="L898"/>
      <c r="M898"/>
      <c r="N898" s="64"/>
      <c r="O898"/>
      <c r="P898"/>
      <c r="Q898"/>
      <c r="R898" s="64"/>
      <c r="S898"/>
      <c r="T898"/>
      <c r="U898"/>
      <c r="V898" s="64"/>
      <c r="W898"/>
      <c r="X898"/>
      <c r="Y898"/>
      <c r="Z898"/>
      <c r="AA898"/>
      <c r="AB898"/>
    </row>
    <row r="899" spans="1:28" x14ac:dyDescent="0.2">
      <c r="A899"/>
      <c r="B899"/>
      <c r="C899" s="52"/>
      <c r="D899" s="52"/>
      <c r="E899" s="52"/>
      <c r="F899"/>
      <c r="G899"/>
      <c r="H899"/>
      <c r="I899"/>
      <c r="J899" s="64"/>
      <c r="K899"/>
      <c r="L899"/>
      <c r="M899"/>
      <c r="N899" s="64"/>
      <c r="O899"/>
      <c r="P899"/>
      <c r="Q899"/>
      <c r="R899" s="64"/>
      <c r="S899"/>
      <c r="T899"/>
      <c r="U899"/>
      <c r="V899" s="64"/>
      <c r="W899"/>
      <c r="X899"/>
      <c r="Y899"/>
      <c r="Z899"/>
      <c r="AA899"/>
      <c r="AB899"/>
    </row>
    <row r="900" spans="1:28" x14ac:dyDescent="0.2">
      <c r="A900"/>
      <c r="B900"/>
      <c r="C900" s="52"/>
      <c r="D900" s="52"/>
      <c r="E900" s="52"/>
      <c r="F900"/>
      <c r="G900"/>
      <c r="H900"/>
      <c r="I900"/>
      <c r="J900" s="64"/>
      <c r="K900"/>
      <c r="L900"/>
      <c r="M900"/>
      <c r="N900" s="64"/>
      <c r="O900"/>
      <c r="P900"/>
      <c r="Q900"/>
      <c r="R900" s="64"/>
      <c r="S900"/>
      <c r="T900"/>
      <c r="U900"/>
      <c r="V900" s="64"/>
      <c r="W900"/>
      <c r="X900"/>
      <c r="Y900"/>
      <c r="Z900"/>
      <c r="AA900"/>
      <c r="AB900"/>
    </row>
    <row r="901" spans="1:28" x14ac:dyDescent="0.2">
      <c r="A901"/>
      <c r="B901"/>
      <c r="C901" s="52"/>
      <c r="D901" s="52"/>
      <c r="E901" s="52"/>
      <c r="F901"/>
      <c r="G901"/>
      <c r="H901"/>
      <c r="I901"/>
      <c r="J901" s="64"/>
      <c r="K901"/>
      <c r="L901"/>
      <c r="M901"/>
      <c r="N901" s="64"/>
      <c r="O901"/>
      <c r="P901"/>
      <c r="Q901"/>
      <c r="R901" s="64"/>
      <c r="S901"/>
      <c r="T901"/>
      <c r="U901"/>
      <c r="V901" s="64"/>
      <c r="W901"/>
      <c r="X901"/>
      <c r="Y901"/>
      <c r="Z901"/>
      <c r="AA901"/>
      <c r="AB901"/>
    </row>
    <row r="902" spans="1:28" x14ac:dyDescent="0.2">
      <c r="A902"/>
      <c r="B902"/>
      <c r="C902" s="52"/>
      <c r="D902" s="52"/>
      <c r="E902" s="52"/>
      <c r="F902"/>
      <c r="G902"/>
      <c r="H902"/>
      <c r="I902"/>
      <c r="J902" s="64"/>
      <c r="K902"/>
      <c r="L902"/>
      <c r="M902"/>
      <c r="N902" s="64"/>
      <c r="O902"/>
      <c r="P902"/>
      <c r="Q902"/>
      <c r="R902" s="64"/>
      <c r="S902"/>
      <c r="T902"/>
      <c r="U902"/>
      <c r="V902" s="64"/>
      <c r="W902"/>
      <c r="X902"/>
      <c r="Y902"/>
      <c r="Z902"/>
      <c r="AA902"/>
      <c r="AB902"/>
    </row>
    <row r="903" spans="1:28" x14ac:dyDescent="0.2">
      <c r="A903"/>
      <c r="B903"/>
      <c r="C903" s="52"/>
      <c r="D903" s="52"/>
      <c r="E903" s="52"/>
      <c r="F903"/>
      <c r="G903"/>
      <c r="H903"/>
      <c r="I903"/>
      <c r="J903" s="64"/>
      <c r="K903"/>
      <c r="L903"/>
      <c r="M903"/>
      <c r="N903" s="64"/>
      <c r="O903"/>
      <c r="P903"/>
      <c r="Q903"/>
      <c r="R903" s="64"/>
      <c r="S903"/>
      <c r="T903"/>
      <c r="U903"/>
      <c r="V903" s="64"/>
      <c r="W903"/>
      <c r="X903"/>
      <c r="Y903"/>
      <c r="Z903"/>
      <c r="AA903"/>
      <c r="AB903"/>
    </row>
    <row r="904" spans="1:28" x14ac:dyDescent="0.2">
      <c r="A904"/>
      <c r="B904"/>
      <c r="C904" s="52"/>
      <c r="D904" s="52"/>
      <c r="E904" s="52"/>
      <c r="F904"/>
      <c r="G904"/>
      <c r="H904"/>
      <c r="I904"/>
      <c r="J904" s="64"/>
      <c r="K904"/>
      <c r="L904"/>
      <c r="M904"/>
      <c r="N904" s="64"/>
      <c r="O904"/>
      <c r="P904"/>
      <c r="Q904"/>
      <c r="R904" s="64"/>
      <c r="S904"/>
      <c r="T904"/>
      <c r="U904"/>
      <c r="V904" s="64"/>
      <c r="W904"/>
      <c r="X904"/>
      <c r="Y904"/>
      <c r="Z904"/>
      <c r="AA904"/>
      <c r="AB904"/>
    </row>
    <row r="905" spans="1:28" x14ac:dyDescent="0.2">
      <c r="A905"/>
      <c r="B905"/>
      <c r="C905" s="52"/>
      <c r="D905" s="52"/>
      <c r="E905" s="52"/>
      <c r="F905"/>
      <c r="G905"/>
      <c r="H905"/>
      <c r="I905"/>
      <c r="J905" s="64"/>
      <c r="K905"/>
      <c r="L905"/>
      <c r="M905"/>
      <c r="N905" s="64"/>
      <c r="O905"/>
      <c r="P905"/>
      <c r="Q905"/>
      <c r="R905" s="64"/>
      <c r="S905"/>
      <c r="T905"/>
      <c r="U905"/>
      <c r="V905" s="64"/>
      <c r="W905"/>
      <c r="X905"/>
      <c r="Y905"/>
      <c r="Z905"/>
      <c r="AA905"/>
      <c r="AB905"/>
    </row>
    <row r="906" spans="1:28" x14ac:dyDescent="0.2">
      <c r="A906"/>
      <c r="B906"/>
      <c r="C906" s="52"/>
      <c r="D906" s="52"/>
      <c r="E906" s="52"/>
      <c r="F906"/>
      <c r="G906"/>
      <c r="H906"/>
      <c r="I906"/>
      <c r="J906" s="64"/>
      <c r="K906"/>
      <c r="L906"/>
      <c r="M906"/>
      <c r="N906" s="64"/>
      <c r="O906"/>
      <c r="P906"/>
      <c r="Q906"/>
      <c r="R906" s="64"/>
      <c r="S906"/>
      <c r="T906"/>
      <c r="U906"/>
      <c r="V906" s="64"/>
      <c r="W906"/>
      <c r="X906"/>
      <c r="Y906"/>
      <c r="Z906"/>
      <c r="AA906"/>
      <c r="AB906"/>
    </row>
    <row r="907" spans="1:28" x14ac:dyDescent="0.2">
      <c r="A907"/>
      <c r="B907"/>
      <c r="C907" s="52"/>
      <c r="D907" s="52"/>
      <c r="E907" s="52"/>
      <c r="F907"/>
      <c r="G907"/>
      <c r="H907"/>
      <c r="I907"/>
      <c r="J907" s="64"/>
      <c r="K907"/>
      <c r="L907"/>
      <c r="M907"/>
      <c r="N907" s="64"/>
      <c r="O907"/>
      <c r="P907"/>
      <c r="Q907"/>
      <c r="R907" s="64"/>
      <c r="S907"/>
      <c r="T907"/>
      <c r="U907"/>
      <c r="V907" s="64"/>
      <c r="W907"/>
      <c r="X907"/>
      <c r="Y907"/>
      <c r="Z907"/>
      <c r="AA907"/>
      <c r="AB907"/>
    </row>
    <row r="908" spans="1:28" x14ac:dyDescent="0.2">
      <c r="A908"/>
      <c r="B908"/>
      <c r="C908" s="52"/>
      <c r="D908" s="52"/>
      <c r="E908" s="52"/>
      <c r="F908"/>
      <c r="G908"/>
      <c r="H908"/>
      <c r="I908"/>
      <c r="J908" s="64"/>
      <c r="K908"/>
      <c r="L908"/>
      <c r="M908"/>
      <c r="N908" s="64"/>
      <c r="O908"/>
      <c r="P908"/>
      <c r="Q908"/>
      <c r="R908" s="64"/>
      <c r="S908"/>
      <c r="T908"/>
      <c r="U908"/>
      <c r="V908" s="64"/>
      <c r="W908"/>
      <c r="X908"/>
      <c r="Y908"/>
      <c r="Z908"/>
      <c r="AA908"/>
      <c r="AB908"/>
    </row>
    <row r="909" spans="1:28" x14ac:dyDescent="0.2">
      <c r="A909"/>
      <c r="B909"/>
      <c r="C909" s="52"/>
      <c r="D909" s="52"/>
      <c r="E909" s="52"/>
      <c r="F909"/>
      <c r="G909"/>
      <c r="H909"/>
      <c r="I909"/>
      <c r="J909" s="64"/>
      <c r="K909"/>
      <c r="L909"/>
      <c r="M909"/>
      <c r="N909" s="64"/>
      <c r="O909"/>
      <c r="P909"/>
      <c r="Q909"/>
      <c r="R909" s="64"/>
      <c r="S909"/>
      <c r="T909"/>
      <c r="U909"/>
      <c r="V909" s="64"/>
      <c r="W909"/>
      <c r="X909"/>
      <c r="Y909"/>
      <c r="Z909"/>
      <c r="AA909"/>
      <c r="AB909"/>
    </row>
    <row r="910" spans="1:28" x14ac:dyDescent="0.2">
      <c r="A910"/>
      <c r="B910"/>
      <c r="C910" s="52"/>
      <c r="D910" s="52"/>
      <c r="E910" s="52"/>
      <c r="F910"/>
      <c r="G910"/>
      <c r="H910"/>
      <c r="I910"/>
      <c r="J910" s="64"/>
      <c r="K910"/>
      <c r="L910"/>
      <c r="M910"/>
      <c r="N910" s="64"/>
      <c r="O910"/>
      <c r="P910"/>
      <c r="Q910"/>
      <c r="R910" s="64"/>
      <c r="S910"/>
      <c r="T910"/>
      <c r="U910"/>
      <c r="V910" s="64"/>
      <c r="W910"/>
      <c r="X910"/>
      <c r="Y910"/>
      <c r="Z910"/>
      <c r="AA910"/>
      <c r="AB910"/>
    </row>
    <row r="911" spans="1:28" x14ac:dyDescent="0.2">
      <c r="A911"/>
      <c r="B911"/>
      <c r="C911" s="52"/>
      <c r="D911" s="52"/>
      <c r="E911" s="52"/>
      <c r="F911"/>
      <c r="G911"/>
      <c r="H911"/>
      <c r="I911"/>
      <c r="J911" s="64"/>
      <c r="K911"/>
      <c r="L911"/>
      <c r="M911"/>
      <c r="N911" s="64"/>
      <c r="O911"/>
      <c r="P911"/>
      <c r="Q911"/>
      <c r="R911" s="64"/>
      <c r="S911"/>
      <c r="T911"/>
      <c r="U911"/>
      <c r="V911" s="64"/>
      <c r="W911"/>
      <c r="X911"/>
      <c r="Y911"/>
      <c r="Z911"/>
      <c r="AA911"/>
      <c r="AB911"/>
    </row>
    <row r="912" spans="1:28" x14ac:dyDescent="0.2">
      <c r="A912"/>
      <c r="B912"/>
      <c r="C912" s="52"/>
      <c r="D912" s="52"/>
      <c r="E912" s="52"/>
      <c r="F912"/>
      <c r="G912"/>
      <c r="H912"/>
      <c r="I912"/>
      <c r="J912" s="64"/>
      <c r="K912"/>
      <c r="L912"/>
      <c r="M912"/>
      <c r="N912" s="64"/>
      <c r="O912"/>
      <c r="P912"/>
      <c r="Q912"/>
      <c r="R912" s="64"/>
      <c r="S912"/>
      <c r="T912"/>
      <c r="U912"/>
      <c r="V912" s="64"/>
      <c r="W912"/>
      <c r="X912"/>
      <c r="Y912"/>
      <c r="Z912"/>
      <c r="AA912"/>
      <c r="AB912"/>
    </row>
    <row r="913" spans="1:28" x14ac:dyDescent="0.2">
      <c r="A913"/>
      <c r="B913"/>
      <c r="C913" s="52"/>
      <c r="D913" s="52"/>
      <c r="E913" s="52"/>
      <c r="F913"/>
      <c r="G913"/>
      <c r="H913"/>
      <c r="I913"/>
      <c r="J913" s="64"/>
      <c r="K913"/>
      <c r="L913"/>
      <c r="M913"/>
      <c r="N913" s="64"/>
      <c r="O913"/>
      <c r="P913"/>
      <c r="Q913"/>
      <c r="R913" s="64"/>
      <c r="S913"/>
      <c r="T913"/>
      <c r="U913"/>
      <c r="V913" s="64"/>
      <c r="W913"/>
      <c r="X913"/>
      <c r="Y913"/>
      <c r="Z913"/>
      <c r="AA913"/>
      <c r="AB913"/>
    </row>
    <row r="914" spans="1:28" x14ac:dyDescent="0.2">
      <c r="A914"/>
      <c r="B914"/>
      <c r="C914" s="52"/>
      <c r="D914" s="52"/>
      <c r="E914" s="52"/>
      <c r="F914"/>
      <c r="G914"/>
      <c r="H914"/>
      <c r="I914"/>
      <c r="J914" s="64"/>
      <c r="K914"/>
      <c r="L914"/>
      <c r="M914"/>
      <c r="N914" s="64"/>
      <c r="O914"/>
      <c r="P914"/>
      <c r="Q914"/>
      <c r="R914" s="64"/>
      <c r="S914"/>
      <c r="T914"/>
      <c r="U914"/>
      <c r="V914" s="64"/>
      <c r="W914"/>
      <c r="X914"/>
      <c r="Y914"/>
      <c r="Z914"/>
      <c r="AA914"/>
      <c r="AB914"/>
    </row>
    <row r="915" spans="1:28" x14ac:dyDescent="0.2">
      <c r="A915"/>
      <c r="B915"/>
      <c r="C915" s="52"/>
      <c r="D915" s="52"/>
      <c r="E915" s="52"/>
      <c r="F915"/>
      <c r="G915"/>
      <c r="H915"/>
      <c r="I915"/>
      <c r="J915" s="64"/>
      <c r="K915"/>
      <c r="L915"/>
      <c r="M915"/>
      <c r="N915" s="64"/>
      <c r="O915"/>
      <c r="P915"/>
      <c r="Q915"/>
      <c r="R915" s="64"/>
      <c r="S915"/>
      <c r="T915"/>
      <c r="U915"/>
      <c r="V915" s="64"/>
      <c r="W915"/>
      <c r="X915"/>
      <c r="Y915"/>
      <c r="Z915"/>
      <c r="AA915"/>
      <c r="AB915"/>
    </row>
    <row r="916" spans="1:28" x14ac:dyDescent="0.2">
      <c r="A916"/>
      <c r="B916"/>
      <c r="C916" s="52"/>
      <c r="D916" s="52"/>
      <c r="E916" s="52"/>
      <c r="F916"/>
      <c r="G916"/>
      <c r="H916"/>
      <c r="I916"/>
      <c r="J916" s="64"/>
      <c r="K916"/>
      <c r="L916"/>
      <c r="M916"/>
      <c r="N916" s="64"/>
      <c r="O916"/>
      <c r="P916"/>
      <c r="Q916"/>
      <c r="R916" s="64"/>
      <c r="S916"/>
      <c r="T916"/>
      <c r="U916"/>
      <c r="V916" s="64"/>
      <c r="W916"/>
      <c r="X916"/>
      <c r="Y916"/>
      <c r="Z916"/>
      <c r="AA916"/>
      <c r="AB916"/>
    </row>
    <row r="917" spans="1:28" x14ac:dyDescent="0.2">
      <c r="A917"/>
      <c r="B917"/>
      <c r="C917" s="52"/>
      <c r="D917" s="52"/>
      <c r="E917" s="52"/>
      <c r="F917"/>
      <c r="G917"/>
      <c r="H917"/>
      <c r="I917"/>
      <c r="J917" s="64"/>
      <c r="K917"/>
      <c r="L917"/>
      <c r="M917"/>
      <c r="N917" s="64"/>
      <c r="O917"/>
      <c r="P917"/>
      <c r="Q917"/>
      <c r="R917" s="64"/>
      <c r="S917"/>
      <c r="T917"/>
      <c r="U917"/>
      <c r="V917" s="64"/>
      <c r="W917"/>
      <c r="X917"/>
      <c r="Y917"/>
      <c r="Z917"/>
      <c r="AA917"/>
      <c r="AB917"/>
    </row>
    <row r="918" spans="1:28" x14ac:dyDescent="0.2">
      <c r="A918"/>
      <c r="B918"/>
      <c r="C918" s="52"/>
      <c r="D918" s="52"/>
      <c r="E918" s="52"/>
      <c r="F918"/>
      <c r="G918"/>
      <c r="H918"/>
      <c r="I918"/>
      <c r="J918" s="64"/>
      <c r="K918"/>
      <c r="L918"/>
      <c r="M918"/>
      <c r="N918" s="64"/>
      <c r="O918"/>
      <c r="P918"/>
      <c r="Q918"/>
      <c r="R918" s="64"/>
      <c r="S918"/>
      <c r="T918"/>
      <c r="U918"/>
      <c r="V918" s="64"/>
      <c r="W918"/>
      <c r="X918"/>
      <c r="Y918"/>
      <c r="Z918"/>
      <c r="AA918"/>
      <c r="AB918"/>
    </row>
    <row r="919" spans="1:28" x14ac:dyDescent="0.2">
      <c r="A919"/>
      <c r="B919"/>
      <c r="C919" s="52"/>
      <c r="D919" s="52"/>
      <c r="E919" s="52"/>
      <c r="F919"/>
      <c r="G919"/>
      <c r="H919"/>
      <c r="I919"/>
      <c r="J919" s="64"/>
      <c r="K919"/>
      <c r="L919"/>
      <c r="M919"/>
      <c r="N919" s="64"/>
      <c r="O919"/>
      <c r="P919"/>
      <c r="Q919"/>
      <c r="R919" s="64"/>
      <c r="S919"/>
      <c r="T919"/>
      <c r="U919"/>
      <c r="V919" s="64"/>
      <c r="W919"/>
      <c r="X919"/>
      <c r="Y919"/>
      <c r="Z919"/>
      <c r="AA919"/>
      <c r="AB919"/>
    </row>
    <row r="920" spans="1:28" x14ac:dyDescent="0.2">
      <c r="A920"/>
      <c r="B920"/>
      <c r="C920" s="52"/>
      <c r="D920" s="52"/>
      <c r="E920" s="52"/>
      <c r="F920"/>
      <c r="G920"/>
      <c r="H920"/>
      <c r="I920"/>
      <c r="J920" s="64"/>
      <c r="K920"/>
      <c r="L920"/>
      <c r="M920"/>
      <c r="N920" s="64"/>
      <c r="O920"/>
      <c r="P920"/>
      <c r="Q920"/>
      <c r="R920" s="64"/>
      <c r="S920"/>
      <c r="T920"/>
      <c r="U920"/>
      <c r="V920" s="64"/>
      <c r="W920"/>
      <c r="X920"/>
      <c r="Y920"/>
      <c r="Z920"/>
      <c r="AA920"/>
      <c r="AB920"/>
    </row>
    <row r="921" spans="1:28" x14ac:dyDescent="0.2">
      <c r="A921"/>
      <c r="B921"/>
      <c r="C921" s="52"/>
      <c r="D921" s="52"/>
      <c r="E921" s="52"/>
      <c r="F921"/>
      <c r="G921"/>
      <c r="H921"/>
      <c r="I921"/>
      <c r="J921" s="64"/>
      <c r="K921"/>
      <c r="L921"/>
      <c r="M921"/>
      <c r="N921" s="64"/>
      <c r="O921"/>
      <c r="P921"/>
      <c r="Q921"/>
      <c r="R921" s="64"/>
      <c r="S921"/>
      <c r="T921"/>
      <c r="U921"/>
      <c r="V921" s="64"/>
      <c r="W921"/>
      <c r="X921"/>
      <c r="Y921"/>
      <c r="Z921"/>
      <c r="AA921"/>
      <c r="AB921"/>
    </row>
    <row r="922" spans="1:28" x14ac:dyDescent="0.2">
      <c r="A922"/>
      <c r="B922"/>
      <c r="C922" s="52"/>
      <c r="D922" s="52"/>
      <c r="E922" s="52"/>
      <c r="F922"/>
      <c r="G922"/>
      <c r="H922"/>
      <c r="I922"/>
      <c r="J922" s="64"/>
      <c r="K922"/>
      <c r="L922"/>
      <c r="M922"/>
      <c r="N922" s="64"/>
      <c r="O922"/>
      <c r="P922"/>
      <c r="Q922"/>
      <c r="R922" s="64"/>
      <c r="S922"/>
      <c r="T922"/>
      <c r="U922"/>
      <c r="V922" s="64"/>
      <c r="W922"/>
      <c r="X922"/>
      <c r="Y922"/>
      <c r="Z922"/>
      <c r="AA922"/>
      <c r="AB922"/>
    </row>
    <row r="923" spans="1:28" x14ac:dyDescent="0.2">
      <c r="A923"/>
      <c r="B923"/>
      <c r="C923" s="52"/>
      <c r="D923" s="52"/>
      <c r="E923" s="52"/>
      <c r="F923"/>
      <c r="G923"/>
      <c r="H923"/>
      <c r="I923"/>
      <c r="J923" s="64"/>
      <c r="K923"/>
      <c r="L923"/>
      <c r="M923"/>
      <c r="N923" s="64"/>
      <c r="O923"/>
      <c r="P923"/>
      <c r="Q923"/>
      <c r="R923" s="64"/>
      <c r="S923"/>
      <c r="T923"/>
      <c r="U923"/>
      <c r="V923" s="64"/>
      <c r="W923"/>
      <c r="X923"/>
      <c r="Y923"/>
      <c r="Z923"/>
      <c r="AA923"/>
      <c r="AB923"/>
    </row>
    <row r="924" spans="1:28" x14ac:dyDescent="0.2">
      <c r="A924"/>
      <c r="B924"/>
      <c r="C924" s="52"/>
      <c r="D924" s="52"/>
      <c r="E924" s="52"/>
      <c r="F924"/>
      <c r="G924"/>
      <c r="H924"/>
      <c r="I924"/>
      <c r="J924" s="64"/>
      <c r="K924"/>
      <c r="L924"/>
      <c r="M924"/>
      <c r="N924" s="64"/>
      <c r="O924"/>
      <c r="P924"/>
      <c r="Q924"/>
      <c r="R924" s="64"/>
      <c r="S924"/>
      <c r="T924"/>
      <c r="U924"/>
      <c r="V924" s="64"/>
      <c r="W924"/>
      <c r="X924"/>
      <c r="Y924"/>
      <c r="Z924"/>
      <c r="AA924"/>
      <c r="AB924"/>
    </row>
    <row r="925" spans="1:28" x14ac:dyDescent="0.2">
      <c r="A925"/>
      <c r="B925"/>
      <c r="C925" s="52"/>
      <c r="D925" s="52"/>
      <c r="E925" s="52"/>
      <c r="F925"/>
      <c r="G925"/>
      <c r="H925"/>
      <c r="I925"/>
      <c r="J925" s="64"/>
      <c r="K925"/>
      <c r="L925"/>
      <c r="M925"/>
      <c r="N925" s="64"/>
      <c r="O925"/>
      <c r="P925"/>
      <c r="Q925"/>
      <c r="R925" s="64"/>
      <c r="S925"/>
      <c r="T925"/>
      <c r="U925"/>
      <c r="V925" s="64"/>
      <c r="W925"/>
      <c r="X925"/>
      <c r="Y925"/>
      <c r="Z925"/>
      <c r="AA925"/>
      <c r="AB925"/>
    </row>
    <row r="926" spans="1:28" x14ac:dyDescent="0.2">
      <c r="A926"/>
      <c r="B926"/>
      <c r="C926" s="52"/>
      <c r="D926" s="52"/>
      <c r="E926" s="52"/>
      <c r="F926"/>
      <c r="G926"/>
      <c r="H926"/>
      <c r="I926"/>
      <c r="J926" s="64"/>
      <c r="K926"/>
      <c r="L926"/>
      <c r="M926"/>
      <c r="N926" s="64"/>
      <c r="O926"/>
      <c r="P926"/>
      <c r="Q926"/>
      <c r="R926" s="64"/>
      <c r="S926"/>
      <c r="T926"/>
      <c r="U926"/>
      <c r="V926" s="64"/>
      <c r="W926"/>
      <c r="X926"/>
      <c r="Y926"/>
      <c r="Z926"/>
      <c r="AA926"/>
      <c r="AB926"/>
    </row>
    <row r="927" spans="1:28" x14ac:dyDescent="0.2">
      <c r="A927"/>
      <c r="B927"/>
      <c r="C927" s="52"/>
      <c r="D927" s="52"/>
      <c r="E927" s="52"/>
      <c r="F927"/>
      <c r="G927"/>
      <c r="H927"/>
      <c r="I927"/>
      <c r="J927" s="64"/>
      <c r="K927"/>
      <c r="L927"/>
      <c r="M927"/>
      <c r="N927" s="64"/>
      <c r="O927"/>
      <c r="P927"/>
      <c r="Q927"/>
      <c r="R927" s="64"/>
      <c r="S927"/>
      <c r="T927"/>
      <c r="U927"/>
      <c r="V927" s="64"/>
      <c r="W927"/>
      <c r="X927"/>
      <c r="Y927"/>
      <c r="Z927"/>
      <c r="AA927"/>
      <c r="AB927"/>
    </row>
    <row r="928" spans="1:28" x14ac:dyDescent="0.2">
      <c r="A928"/>
      <c r="B928"/>
      <c r="C928" s="52"/>
      <c r="D928" s="52"/>
      <c r="E928" s="52"/>
      <c r="F928"/>
      <c r="G928"/>
      <c r="H928"/>
      <c r="I928"/>
      <c r="J928" s="64"/>
      <c r="K928"/>
      <c r="L928"/>
      <c r="M928"/>
      <c r="N928" s="64"/>
      <c r="O928"/>
      <c r="P928"/>
      <c r="Q928"/>
      <c r="R928" s="64"/>
      <c r="S928"/>
      <c r="T928"/>
      <c r="U928"/>
      <c r="V928" s="64"/>
      <c r="W928"/>
      <c r="X928"/>
      <c r="Y928"/>
      <c r="Z928"/>
      <c r="AA928"/>
      <c r="AB928"/>
    </row>
    <row r="929" spans="1:28" x14ac:dyDescent="0.2">
      <c r="A929"/>
      <c r="B929"/>
      <c r="C929" s="52"/>
      <c r="D929" s="52"/>
      <c r="E929" s="52"/>
      <c r="F929"/>
      <c r="G929"/>
      <c r="H929"/>
      <c r="I929"/>
      <c r="J929" s="64"/>
      <c r="K929"/>
      <c r="L929"/>
      <c r="M929"/>
      <c r="N929" s="64"/>
      <c r="O929"/>
      <c r="P929"/>
      <c r="Q929"/>
      <c r="R929" s="64"/>
      <c r="S929"/>
      <c r="T929"/>
      <c r="U929"/>
      <c r="V929" s="64"/>
      <c r="W929"/>
      <c r="X929"/>
      <c r="Y929"/>
      <c r="Z929"/>
      <c r="AA929"/>
      <c r="AB929"/>
    </row>
    <row r="930" spans="1:28" x14ac:dyDescent="0.2">
      <c r="A930"/>
      <c r="B930"/>
      <c r="C930" s="52"/>
      <c r="D930" s="52"/>
      <c r="E930" s="52"/>
      <c r="F930"/>
      <c r="G930"/>
      <c r="H930"/>
      <c r="I930"/>
      <c r="J930" s="64"/>
      <c r="K930"/>
      <c r="L930"/>
      <c r="M930"/>
      <c r="N930" s="64"/>
      <c r="O930"/>
      <c r="P930"/>
      <c r="Q930"/>
      <c r="R930" s="64"/>
      <c r="S930"/>
      <c r="T930"/>
      <c r="U930"/>
      <c r="V930" s="64"/>
      <c r="W930"/>
      <c r="X930"/>
      <c r="Y930"/>
      <c r="Z930"/>
      <c r="AA930"/>
      <c r="AB930"/>
    </row>
    <row r="931" spans="1:28" x14ac:dyDescent="0.2">
      <c r="A931"/>
      <c r="B931"/>
      <c r="C931" s="52"/>
      <c r="D931" s="52"/>
      <c r="E931" s="52"/>
      <c r="F931"/>
      <c r="G931"/>
      <c r="H931"/>
      <c r="I931"/>
      <c r="J931" s="64"/>
      <c r="K931"/>
      <c r="L931"/>
      <c r="M931"/>
      <c r="N931" s="64"/>
      <c r="O931"/>
      <c r="P931"/>
      <c r="Q931"/>
      <c r="R931" s="64"/>
      <c r="S931"/>
      <c r="T931"/>
      <c r="U931"/>
      <c r="V931" s="64"/>
      <c r="W931"/>
      <c r="X931"/>
      <c r="Y931"/>
      <c r="Z931"/>
      <c r="AA931"/>
      <c r="AB931"/>
    </row>
    <row r="932" spans="1:28" x14ac:dyDescent="0.2">
      <c r="A932"/>
      <c r="B932"/>
      <c r="C932" s="52"/>
      <c r="D932" s="52"/>
      <c r="E932" s="52"/>
      <c r="F932"/>
      <c r="G932"/>
      <c r="H932"/>
      <c r="I932"/>
      <c r="J932" s="64"/>
      <c r="K932"/>
      <c r="L932"/>
      <c r="M932"/>
      <c r="N932" s="64"/>
      <c r="O932"/>
      <c r="P932"/>
      <c r="Q932"/>
      <c r="R932" s="64"/>
      <c r="S932"/>
      <c r="T932"/>
      <c r="U932"/>
      <c r="V932" s="64"/>
      <c r="W932"/>
      <c r="X932"/>
      <c r="Y932"/>
      <c r="Z932"/>
      <c r="AA932"/>
      <c r="AB932"/>
    </row>
    <row r="933" spans="1:28" x14ac:dyDescent="0.2">
      <c r="A933"/>
      <c r="B933"/>
      <c r="C933" s="52"/>
      <c r="D933" s="52"/>
      <c r="E933" s="52"/>
      <c r="F933"/>
      <c r="G933"/>
      <c r="H933"/>
      <c r="I933"/>
      <c r="J933" s="64"/>
      <c r="K933"/>
      <c r="L933"/>
      <c r="M933"/>
      <c r="N933" s="64"/>
      <c r="O933"/>
      <c r="P933"/>
      <c r="Q933"/>
      <c r="R933" s="64"/>
      <c r="S933"/>
      <c r="T933"/>
      <c r="U933"/>
      <c r="V933" s="64"/>
      <c r="W933"/>
      <c r="X933"/>
      <c r="Y933"/>
      <c r="Z933"/>
      <c r="AA933"/>
      <c r="AB933"/>
    </row>
    <row r="934" spans="1:28" x14ac:dyDescent="0.2">
      <c r="A934"/>
      <c r="B934"/>
      <c r="C934" s="52"/>
      <c r="D934" s="52"/>
      <c r="E934" s="52"/>
      <c r="F934"/>
      <c r="G934"/>
      <c r="H934"/>
      <c r="I934"/>
      <c r="J934" s="64"/>
      <c r="K934"/>
      <c r="L934"/>
      <c r="M934"/>
      <c r="N934" s="64"/>
      <c r="O934"/>
      <c r="P934"/>
      <c r="Q934"/>
      <c r="R934" s="64"/>
      <c r="S934"/>
      <c r="T934"/>
      <c r="U934"/>
      <c r="V934" s="64"/>
      <c r="W934"/>
      <c r="X934"/>
      <c r="Y934"/>
      <c r="Z934"/>
      <c r="AA934"/>
      <c r="AB934"/>
    </row>
    <row r="935" spans="1:28" x14ac:dyDescent="0.2">
      <c r="A935"/>
      <c r="B935"/>
      <c r="C935" s="52"/>
      <c r="D935" s="52"/>
      <c r="E935" s="52"/>
      <c r="F935"/>
      <c r="G935"/>
      <c r="H935"/>
      <c r="I935"/>
      <c r="J935" s="64"/>
      <c r="K935"/>
      <c r="L935"/>
      <c r="M935"/>
      <c r="N935" s="64"/>
      <c r="O935"/>
      <c r="P935"/>
      <c r="Q935"/>
      <c r="R935" s="64"/>
      <c r="S935"/>
      <c r="T935"/>
      <c r="U935"/>
      <c r="V935" s="64"/>
      <c r="W935"/>
      <c r="X935"/>
      <c r="Y935"/>
      <c r="Z935"/>
      <c r="AA935"/>
      <c r="AB935"/>
    </row>
    <row r="936" spans="1:28" x14ac:dyDescent="0.2">
      <c r="A936"/>
      <c r="B936"/>
      <c r="C936" s="52"/>
      <c r="D936" s="52"/>
      <c r="E936" s="52"/>
      <c r="F936"/>
      <c r="G936"/>
      <c r="H936"/>
      <c r="I936"/>
      <c r="J936" s="64"/>
      <c r="K936"/>
      <c r="L936"/>
      <c r="M936"/>
      <c r="N936" s="64"/>
      <c r="O936"/>
      <c r="P936"/>
      <c r="Q936"/>
      <c r="R936" s="64"/>
      <c r="S936"/>
      <c r="T936"/>
      <c r="U936"/>
      <c r="V936" s="64"/>
      <c r="W936"/>
      <c r="X936"/>
      <c r="Y936"/>
      <c r="Z936"/>
      <c r="AA936"/>
      <c r="AB936"/>
    </row>
    <row r="937" spans="1:28" x14ac:dyDescent="0.2">
      <c r="A937"/>
      <c r="B937"/>
      <c r="C937" s="52"/>
      <c r="D937" s="52"/>
      <c r="E937" s="52"/>
      <c r="F937"/>
      <c r="G937"/>
      <c r="H937"/>
      <c r="I937"/>
      <c r="J937" s="64"/>
      <c r="K937"/>
      <c r="L937"/>
      <c r="M937"/>
      <c r="N937" s="64"/>
      <c r="O937"/>
      <c r="P937"/>
      <c r="Q937"/>
      <c r="R937" s="64"/>
      <c r="S937"/>
      <c r="T937"/>
      <c r="U937"/>
      <c r="V937" s="64"/>
      <c r="W937"/>
      <c r="X937"/>
      <c r="Y937"/>
      <c r="Z937"/>
      <c r="AA937"/>
      <c r="AB937"/>
    </row>
    <row r="938" spans="1:28" x14ac:dyDescent="0.2">
      <c r="A938"/>
      <c r="B938"/>
      <c r="C938" s="52"/>
      <c r="D938" s="52"/>
      <c r="E938" s="52"/>
      <c r="F938"/>
      <c r="G938"/>
      <c r="H938"/>
      <c r="I938"/>
      <c r="J938" s="64"/>
      <c r="K938"/>
      <c r="L938"/>
      <c r="M938"/>
      <c r="N938" s="64"/>
      <c r="O938"/>
      <c r="P938"/>
      <c r="Q938"/>
      <c r="R938" s="64"/>
      <c r="S938"/>
      <c r="T938"/>
      <c r="U938"/>
      <c r="V938" s="64"/>
      <c r="W938"/>
      <c r="X938"/>
      <c r="Y938"/>
      <c r="Z938"/>
      <c r="AA938"/>
      <c r="AB938"/>
    </row>
    <row r="939" spans="1:28" x14ac:dyDescent="0.2">
      <c r="A939"/>
      <c r="B939"/>
      <c r="C939" s="52"/>
      <c r="D939" s="52"/>
      <c r="E939" s="52"/>
      <c r="F939"/>
      <c r="G939"/>
      <c r="H939"/>
      <c r="I939"/>
      <c r="J939" s="64"/>
      <c r="K939"/>
      <c r="L939"/>
      <c r="M939"/>
      <c r="N939" s="64"/>
      <c r="O939"/>
      <c r="P939"/>
      <c r="Q939"/>
      <c r="R939" s="64"/>
      <c r="S939"/>
      <c r="T939"/>
      <c r="U939"/>
      <c r="V939" s="64"/>
      <c r="W939"/>
      <c r="X939"/>
      <c r="Y939"/>
      <c r="Z939"/>
      <c r="AA939"/>
      <c r="AB939"/>
    </row>
    <row r="940" spans="1:28" x14ac:dyDescent="0.2">
      <c r="A940"/>
      <c r="B940"/>
      <c r="C940" s="52"/>
      <c r="D940" s="52"/>
      <c r="E940" s="52"/>
      <c r="F940"/>
      <c r="G940"/>
      <c r="H940"/>
      <c r="I940"/>
      <c r="J940" s="64"/>
      <c r="K940"/>
      <c r="L940"/>
      <c r="M940"/>
      <c r="N940" s="64"/>
      <c r="O940"/>
      <c r="P940"/>
      <c r="Q940"/>
      <c r="R940" s="64"/>
      <c r="S940"/>
      <c r="T940"/>
      <c r="U940"/>
      <c r="V940" s="64"/>
      <c r="W940"/>
      <c r="X940"/>
      <c r="Y940"/>
      <c r="Z940"/>
      <c r="AA940"/>
      <c r="AB940"/>
    </row>
    <row r="941" spans="1:28" x14ac:dyDescent="0.2">
      <c r="A941"/>
      <c r="B941"/>
      <c r="C941" s="52"/>
      <c r="D941" s="52"/>
      <c r="E941" s="52"/>
      <c r="F941"/>
      <c r="G941"/>
      <c r="H941"/>
      <c r="I941"/>
      <c r="J941" s="64"/>
      <c r="K941"/>
      <c r="L941"/>
      <c r="M941"/>
      <c r="N941" s="64"/>
      <c r="O941"/>
      <c r="P941"/>
      <c r="Q941"/>
      <c r="R941" s="64"/>
      <c r="S941"/>
      <c r="T941"/>
      <c r="U941"/>
      <c r="V941" s="64"/>
      <c r="W941"/>
      <c r="X941"/>
      <c r="Y941"/>
      <c r="Z941"/>
      <c r="AA941"/>
      <c r="AB941"/>
    </row>
    <row r="942" spans="1:28" x14ac:dyDescent="0.2">
      <c r="A942"/>
      <c r="B942"/>
      <c r="C942" s="52"/>
      <c r="D942" s="52"/>
      <c r="E942" s="52"/>
      <c r="F942"/>
      <c r="G942"/>
      <c r="H942"/>
      <c r="I942"/>
      <c r="J942" s="64"/>
      <c r="K942"/>
      <c r="L942"/>
      <c r="M942"/>
      <c r="N942" s="64"/>
      <c r="O942"/>
      <c r="P942"/>
      <c r="Q942"/>
      <c r="R942" s="64"/>
      <c r="S942"/>
      <c r="T942"/>
      <c r="U942"/>
      <c r="V942" s="64"/>
      <c r="W942"/>
      <c r="X942"/>
      <c r="Y942"/>
      <c r="Z942"/>
      <c r="AA942"/>
      <c r="AB942"/>
    </row>
    <row r="943" spans="1:28" x14ac:dyDescent="0.2">
      <c r="A943"/>
      <c r="B943"/>
      <c r="C943" s="52"/>
      <c r="D943" s="52"/>
      <c r="E943" s="52"/>
      <c r="F943"/>
      <c r="G943"/>
      <c r="H943"/>
      <c r="I943"/>
      <c r="J943" s="64"/>
      <c r="K943"/>
      <c r="L943"/>
      <c r="M943"/>
      <c r="N943" s="64"/>
      <c r="O943"/>
      <c r="P943"/>
      <c r="Q943"/>
      <c r="R943" s="64"/>
      <c r="S943"/>
      <c r="T943"/>
      <c r="U943"/>
      <c r="V943" s="64"/>
      <c r="W943"/>
      <c r="X943"/>
      <c r="Y943"/>
      <c r="Z943"/>
      <c r="AA943"/>
      <c r="AB943"/>
    </row>
    <row r="944" spans="1:28" x14ac:dyDescent="0.2">
      <c r="A944"/>
      <c r="B944"/>
      <c r="C944" s="52"/>
      <c r="D944" s="52"/>
      <c r="E944" s="52"/>
      <c r="F944"/>
      <c r="G944"/>
      <c r="H944"/>
      <c r="I944"/>
      <c r="J944" s="64"/>
      <c r="K944"/>
      <c r="L944"/>
      <c r="M944"/>
      <c r="N944" s="64"/>
      <c r="O944"/>
      <c r="P944"/>
      <c r="Q944"/>
      <c r="R944" s="64"/>
      <c r="S944"/>
      <c r="T944"/>
      <c r="U944"/>
      <c r="V944" s="64"/>
      <c r="W944"/>
      <c r="X944"/>
      <c r="Y944"/>
      <c r="Z944"/>
      <c r="AA944"/>
      <c r="AB944"/>
    </row>
    <row r="945" spans="1:28" x14ac:dyDescent="0.2">
      <c r="A945"/>
      <c r="B945"/>
      <c r="C945" s="52"/>
      <c r="D945" s="52"/>
      <c r="E945" s="52"/>
      <c r="F945"/>
      <c r="G945"/>
      <c r="H945"/>
      <c r="I945"/>
      <c r="J945" s="64"/>
      <c r="K945"/>
      <c r="L945"/>
      <c r="M945"/>
      <c r="N945" s="64"/>
      <c r="O945"/>
      <c r="P945"/>
      <c r="Q945"/>
      <c r="R945" s="64"/>
      <c r="S945"/>
      <c r="T945"/>
      <c r="U945"/>
      <c r="V945" s="64"/>
      <c r="W945"/>
      <c r="X945"/>
      <c r="Y945"/>
      <c r="Z945"/>
      <c r="AA945"/>
      <c r="AB945"/>
    </row>
    <row r="946" spans="1:28" x14ac:dyDescent="0.2">
      <c r="A946"/>
      <c r="B946"/>
      <c r="C946" s="52"/>
      <c r="D946" s="52"/>
      <c r="E946" s="52"/>
      <c r="F946"/>
      <c r="G946"/>
      <c r="H946"/>
      <c r="I946"/>
      <c r="J946" s="64"/>
      <c r="K946"/>
      <c r="L946"/>
      <c r="M946"/>
      <c r="N946" s="64"/>
      <c r="O946"/>
      <c r="P946"/>
      <c r="Q946"/>
      <c r="R946" s="64"/>
      <c r="S946"/>
      <c r="T946"/>
      <c r="U946"/>
      <c r="V946" s="64"/>
      <c r="W946"/>
      <c r="X946"/>
      <c r="Y946"/>
      <c r="Z946"/>
      <c r="AA946"/>
      <c r="AB946"/>
    </row>
    <row r="947" spans="1:28" x14ac:dyDescent="0.2">
      <c r="A947"/>
      <c r="B947"/>
      <c r="C947" s="52"/>
      <c r="D947" s="52"/>
      <c r="E947" s="52"/>
      <c r="F947"/>
      <c r="G947"/>
      <c r="H947"/>
      <c r="I947"/>
      <c r="J947" s="64"/>
      <c r="K947"/>
      <c r="L947"/>
      <c r="M947"/>
      <c r="N947" s="64"/>
      <c r="O947"/>
      <c r="P947"/>
      <c r="Q947"/>
      <c r="R947" s="64"/>
      <c r="S947"/>
      <c r="T947"/>
      <c r="U947"/>
      <c r="V947" s="64"/>
      <c r="W947"/>
      <c r="X947"/>
      <c r="Y947"/>
      <c r="Z947"/>
      <c r="AA947"/>
      <c r="AB947"/>
    </row>
    <row r="948" spans="1:28" x14ac:dyDescent="0.2">
      <c r="A948"/>
      <c r="B948"/>
      <c r="C948" s="52"/>
      <c r="D948" s="52"/>
      <c r="E948" s="52"/>
      <c r="F948"/>
      <c r="G948"/>
      <c r="H948"/>
      <c r="I948"/>
      <c r="J948" s="64"/>
      <c r="K948"/>
      <c r="L948"/>
      <c r="M948"/>
      <c r="N948" s="64"/>
      <c r="O948"/>
      <c r="P948"/>
      <c r="Q948"/>
      <c r="R948" s="64"/>
      <c r="S948"/>
      <c r="T948"/>
      <c r="U948"/>
      <c r="V948" s="64"/>
      <c r="W948"/>
      <c r="X948"/>
      <c r="Y948"/>
      <c r="Z948"/>
      <c r="AA948"/>
      <c r="AB948"/>
    </row>
    <row r="949" spans="1:28" x14ac:dyDescent="0.2">
      <c r="A949"/>
      <c r="B949"/>
      <c r="C949" s="52"/>
      <c r="D949" s="52"/>
      <c r="E949" s="52"/>
      <c r="F949"/>
      <c r="G949"/>
      <c r="H949"/>
      <c r="I949"/>
      <c r="J949" s="64"/>
      <c r="K949"/>
      <c r="L949"/>
      <c r="M949"/>
      <c r="N949" s="64"/>
      <c r="O949"/>
      <c r="P949"/>
      <c r="Q949"/>
      <c r="R949" s="64"/>
      <c r="S949"/>
      <c r="T949"/>
      <c r="U949"/>
      <c r="V949" s="64"/>
      <c r="W949"/>
      <c r="X949"/>
      <c r="Y949"/>
      <c r="Z949"/>
      <c r="AA949"/>
      <c r="AB949"/>
    </row>
    <row r="950" spans="1:28" x14ac:dyDescent="0.2">
      <c r="A950"/>
      <c r="B950"/>
      <c r="C950" s="52"/>
      <c r="D950" s="52"/>
      <c r="E950" s="52"/>
      <c r="F950"/>
      <c r="G950"/>
      <c r="H950"/>
      <c r="I950"/>
      <c r="J950" s="64"/>
      <c r="K950"/>
      <c r="L950"/>
      <c r="M950"/>
      <c r="N950" s="64"/>
      <c r="O950"/>
      <c r="P950"/>
      <c r="Q950"/>
      <c r="R950" s="64"/>
      <c r="S950"/>
      <c r="T950"/>
      <c r="U950"/>
      <c r="V950" s="64"/>
      <c r="W950"/>
      <c r="X950"/>
      <c r="Y950"/>
      <c r="Z950"/>
      <c r="AA950"/>
      <c r="AB950"/>
    </row>
    <row r="951" spans="1:28" x14ac:dyDescent="0.2">
      <c r="A951"/>
      <c r="B951"/>
      <c r="C951" s="52"/>
      <c r="D951" s="52"/>
      <c r="E951" s="52"/>
      <c r="F951"/>
      <c r="G951"/>
      <c r="H951"/>
      <c r="I951"/>
      <c r="J951" s="64"/>
      <c r="K951"/>
      <c r="L951"/>
      <c r="M951"/>
      <c r="N951" s="64"/>
      <c r="O951"/>
      <c r="P951"/>
      <c r="Q951"/>
      <c r="R951" s="64"/>
      <c r="S951"/>
      <c r="T951"/>
      <c r="U951"/>
      <c r="V951" s="64"/>
      <c r="W951"/>
      <c r="X951"/>
      <c r="Y951"/>
      <c r="Z951"/>
      <c r="AA951"/>
      <c r="AB951"/>
    </row>
    <row r="952" spans="1:28" x14ac:dyDescent="0.2">
      <c r="A952"/>
      <c r="B952"/>
      <c r="C952" s="52"/>
      <c r="D952" s="52"/>
      <c r="E952" s="52"/>
      <c r="F952"/>
      <c r="G952"/>
      <c r="H952"/>
      <c r="I952"/>
      <c r="J952" s="64"/>
      <c r="K952"/>
      <c r="L952"/>
      <c r="M952"/>
      <c r="N952" s="64"/>
      <c r="O952"/>
      <c r="P952"/>
      <c r="Q952"/>
      <c r="R952" s="64"/>
      <c r="S952"/>
      <c r="T952"/>
      <c r="U952"/>
      <c r="V952" s="64"/>
      <c r="W952"/>
      <c r="X952"/>
      <c r="Y952"/>
      <c r="Z952"/>
      <c r="AA952"/>
      <c r="AB952"/>
    </row>
    <row r="953" spans="1:28" x14ac:dyDescent="0.2">
      <c r="A953"/>
      <c r="B953"/>
      <c r="C953" s="52"/>
      <c r="D953" s="52"/>
      <c r="E953" s="52"/>
      <c r="F953"/>
      <c r="G953"/>
      <c r="H953"/>
      <c r="I953"/>
      <c r="J953" s="64"/>
      <c r="K953"/>
      <c r="L953"/>
      <c r="M953"/>
      <c r="N953" s="64"/>
      <c r="O953"/>
      <c r="P953"/>
      <c r="Q953"/>
      <c r="R953" s="64"/>
      <c r="S953"/>
      <c r="T953"/>
      <c r="U953"/>
      <c r="V953" s="64"/>
      <c r="W953"/>
      <c r="X953"/>
      <c r="Y953"/>
      <c r="Z953"/>
      <c r="AA953"/>
      <c r="AB953"/>
    </row>
    <row r="954" spans="1:28" x14ac:dyDescent="0.2">
      <c r="A954"/>
      <c r="B954"/>
      <c r="C954" s="52"/>
      <c r="D954" s="52"/>
      <c r="E954" s="52"/>
      <c r="F954"/>
      <c r="G954"/>
      <c r="H954"/>
      <c r="I954"/>
      <c r="J954" s="64"/>
      <c r="K954"/>
      <c r="L954"/>
      <c r="M954"/>
      <c r="N954" s="64"/>
      <c r="O954"/>
      <c r="P954"/>
      <c r="Q954"/>
      <c r="R954" s="64"/>
      <c r="S954"/>
      <c r="T954"/>
      <c r="U954"/>
      <c r="V954" s="64"/>
      <c r="W954"/>
      <c r="X954"/>
      <c r="Y954"/>
      <c r="Z954"/>
      <c r="AA954"/>
      <c r="AB954"/>
    </row>
    <row r="955" spans="1:28" x14ac:dyDescent="0.2">
      <c r="A955"/>
      <c r="B955"/>
      <c r="C955" s="52"/>
      <c r="D955" s="52"/>
      <c r="E955" s="52"/>
      <c r="F955"/>
      <c r="G955"/>
      <c r="H955"/>
      <c r="I955"/>
      <c r="J955" s="64"/>
      <c r="K955"/>
      <c r="L955"/>
      <c r="M955"/>
      <c r="N955" s="64"/>
      <c r="O955"/>
      <c r="P955"/>
      <c r="Q955"/>
      <c r="R955" s="64"/>
      <c r="S955"/>
      <c r="T955"/>
      <c r="U955"/>
      <c r="V955" s="64"/>
      <c r="W955"/>
      <c r="X955"/>
      <c r="Y955"/>
      <c r="Z955"/>
      <c r="AA955"/>
      <c r="AB955"/>
    </row>
    <row r="956" spans="1:28" x14ac:dyDescent="0.2">
      <c r="A956"/>
      <c r="B956"/>
      <c r="C956" s="52"/>
      <c r="D956" s="52"/>
      <c r="E956" s="52"/>
      <c r="F956"/>
      <c r="G956"/>
      <c r="H956"/>
      <c r="I956"/>
      <c r="J956" s="64"/>
      <c r="K956"/>
      <c r="L956"/>
      <c r="M956"/>
      <c r="N956" s="64"/>
      <c r="O956"/>
      <c r="P956"/>
      <c r="Q956"/>
      <c r="R956" s="64"/>
      <c r="S956"/>
      <c r="T956"/>
      <c r="U956"/>
      <c r="V956" s="64"/>
      <c r="W956"/>
      <c r="X956"/>
      <c r="Y956"/>
      <c r="Z956"/>
      <c r="AA956"/>
      <c r="AB956"/>
    </row>
    <row r="957" spans="1:28" x14ac:dyDescent="0.2">
      <c r="A957"/>
      <c r="B957"/>
      <c r="C957" s="52"/>
      <c r="D957" s="52"/>
      <c r="E957" s="52"/>
      <c r="F957"/>
      <c r="G957"/>
      <c r="H957"/>
      <c r="I957"/>
      <c r="J957" s="64"/>
      <c r="K957"/>
      <c r="L957"/>
      <c r="M957"/>
      <c r="N957" s="64"/>
      <c r="O957"/>
      <c r="P957"/>
      <c r="Q957"/>
      <c r="R957" s="64"/>
      <c r="S957"/>
      <c r="T957"/>
      <c r="U957"/>
      <c r="V957" s="64"/>
      <c r="W957"/>
      <c r="X957"/>
      <c r="Y957"/>
      <c r="Z957"/>
      <c r="AA957"/>
      <c r="AB957"/>
    </row>
    <row r="958" spans="1:28" x14ac:dyDescent="0.2">
      <c r="A958"/>
      <c r="B958"/>
      <c r="C958" s="52"/>
      <c r="D958" s="52"/>
      <c r="E958" s="52"/>
      <c r="F958"/>
      <c r="G958"/>
      <c r="H958"/>
      <c r="I958"/>
      <c r="J958" s="64"/>
      <c r="K958"/>
      <c r="L958"/>
      <c r="M958"/>
      <c r="N958" s="64"/>
      <c r="O958"/>
      <c r="P958"/>
      <c r="Q958"/>
      <c r="R958" s="64"/>
      <c r="S958"/>
      <c r="T958"/>
      <c r="U958"/>
      <c r="V958" s="64"/>
      <c r="W958"/>
      <c r="X958"/>
      <c r="Y958"/>
      <c r="Z958"/>
      <c r="AA958"/>
      <c r="AB958"/>
    </row>
    <row r="959" spans="1:28" x14ac:dyDescent="0.2">
      <c r="A959"/>
      <c r="B959"/>
      <c r="C959" s="52"/>
      <c r="D959" s="52"/>
      <c r="E959" s="52"/>
      <c r="F959"/>
      <c r="G959"/>
      <c r="H959"/>
      <c r="I959"/>
      <c r="J959" s="64"/>
      <c r="K959"/>
      <c r="L959"/>
      <c r="M959"/>
      <c r="N959" s="64"/>
      <c r="O959"/>
      <c r="P959"/>
      <c r="Q959"/>
      <c r="R959" s="64"/>
      <c r="S959"/>
      <c r="T959"/>
      <c r="U959"/>
      <c r="V959" s="64"/>
      <c r="W959"/>
      <c r="X959"/>
      <c r="Y959"/>
      <c r="Z959"/>
      <c r="AA959"/>
      <c r="AB959"/>
    </row>
    <row r="960" spans="1:28" x14ac:dyDescent="0.2">
      <c r="A960"/>
      <c r="B960"/>
      <c r="C960" s="52"/>
      <c r="D960" s="52"/>
      <c r="E960" s="52"/>
      <c r="F960"/>
      <c r="G960"/>
      <c r="H960"/>
      <c r="I960"/>
      <c r="J960" s="64"/>
      <c r="K960"/>
      <c r="L960"/>
      <c r="M960"/>
      <c r="N960" s="64"/>
      <c r="O960"/>
      <c r="P960"/>
      <c r="Q960"/>
      <c r="R960" s="64"/>
      <c r="S960"/>
      <c r="T960"/>
      <c r="U960"/>
      <c r="V960" s="64"/>
      <c r="W960"/>
      <c r="X960"/>
      <c r="Y960"/>
      <c r="Z960"/>
      <c r="AA960"/>
      <c r="AB960"/>
    </row>
    <row r="961" spans="1:28" x14ac:dyDescent="0.2">
      <c r="A961"/>
      <c r="B961"/>
      <c r="C961" s="52"/>
      <c r="D961" s="52"/>
      <c r="E961" s="52"/>
      <c r="F961"/>
      <c r="G961"/>
      <c r="H961"/>
      <c r="I961"/>
      <c r="J961" s="64"/>
      <c r="K961"/>
      <c r="L961"/>
      <c r="M961"/>
      <c r="N961" s="64"/>
      <c r="O961"/>
      <c r="P961"/>
      <c r="Q961"/>
      <c r="R961" s="64"/>
      <c r="S961"/>
      <c r="T961"/>
      <c r="U961"/>
      <c r="V961" s="64"/>
      <c r="W961"/>
      <c r="X961"/>
      <c r="Y961"/>
      <c r="Z961"/>
      <c r="AA961"/>
      <c r="AB961"/>
    </row>
    <row r="962" spans="1:28" x14ac:dyDescent="0.2">
      <c r="A962"/>
      <c r="B962"/>
      <c r="C962" s="52"/>
      <c r="D962" s="52"/>
      <c r="E962" s="52"/>
      <c r="F962"/>
      <c r="G962"/>
      <c r="H962"/>
      <c r="I962"/>
      <c r="J962" s="64"/>
      <c r="K962"/>
      <c r="L962"/>
      <c r="M962"/>
      <c r="N962" s="64"/>
      <c r="O962"/>
      <c r="P962"/>
      <c r="Q962"/>
      <c r="R962" s="64"/>
      <c r="S962"/>
      <c r="T962"/>
      <c r="U962"/>
      <c r="V962" s="64"/>
      <c r="W962"/>
      <c r="X962"/>
      <c r="Y962"/>
      <c r="Z962"/>
      <c r="AA962"/>
      <c r="AB962"/>
    </row>
    <row r="963" spans="1:28" x14ac:dyDescent="0.2">
      <c r="A963"/>
      <c r="B963"/>
      <c r="C963" s="52"/>
      <c r="D963" s="52"/>
      <c r="E963" s="52"/>
      <c r="F963"/>
      <c r="G963"/>
      <c r="H963"/>
      <c r="I963"/>
      <c r="J963" s="64"/>
      <c r="K963"/>
      <c r="L963"/>
      <c r="M963"/>
      <c r="N963" s="64"/>
      <c r="O963"/>
      <c r="P963"/>
      <c r="Q963"/>
      <c r="R963" s="64"/>
      <c r="S963"/>
      <c r="T963"/>
      <c r="U963"/>
      <c r="V963" s="64"/>
      <c r="W963"/>
      <c r="X963"/>
      <c r="Y963"/>
      <c r="Z963"/>
      <c r="AA963"/>
      <c r="AB963"/>
    </row>
    <row r="964" spans="1:28" x14ac:dyDescent="0.2">
      <c r="A964"/>
      <c r="B964"/>
      <c r="C964" s="52"/>
      <c r="D964" s="52"/>
      <c r="E964" s="52"/>
      <c r="F964"/>
      <c r="G964"/>
      <c r="H964"/>
      <c r="I964"/>
      <c r="J964" s="64"/>
      <c r="K964"/>
      <c r="L964"/>
      <c r="M964"/>
      <c r="N964" s="64"/>
      <c r="O964"/>
      <c r="P964"/>
      <c r="Q964"/>
      <c r="R964" s="64"/>
      <c r="S964"/>
      <c r="T964"/>
      <c r="U964"/>
      <c r="V964" s="64"/>
      <c r="W964"/>
      <c r="X964"/>
      <c r="Y964"/>
      <c r="Z964"/>
      <c r="AA964"/>
      <c r="AB964"/>
    </row>
    <row r="965" spans="1:28" x14ac:dyDescent="0.2">
      <c r="A965"/>
      <c r="B965"/>
      <c r="C965" s="52"/>
      <c r="D965" s="52"/>
      <c r="E965" s="52"/>
      <c r="F965"/>
      <c r="G965"/>
      <c r="H965"/>
      <c r="I965"/>
      <c r="J965" s="64"/>
      <c r="K965"/>
      <c r="L965"/>
      <c r="M965"/>
      <c r="N965" s="64"/>
      <c r="O965"/>
      <c r="P965"/>
      <c r="Q965"/>
      <c r="R965" s="64"/>
      <c r="S965"/>
      <c r="T965"/>
      <c r="U965"/>
      <c r="V965" s="64"/>
      <c r="W965"/>
      <c r="X965"/>
      <c r="Y965"/>
      <c r="Z965"/>
      <c r="AA965"/>
      <c r="AB965"/>
    </row>
    <row r="966" spans="1:28" x14ac:dyDescent="0.2">
      <c r="A966"/>
      <c r="B966"/>
      <c r="C966" s="52"/>
      <c r="D966" s="52"/>
      <c r="E966" s="52"/>
      <c r="F966"/>
      <c r="G966"/>
      <c r="H966"/>
      <c r="I966"/>
      <c r="J966" s="64"/>
      <c r="K966"/>
      <c r="L966"/>
      <c r="M966"/>
      <c r="N966" s="64"/>
      <c r="O966"/>
      <c r="P966"/>
      <c r="Q966"/>
      <c r="R966" s="64"/>
      <c r="S966"/>
      <c r="T966"/>
      <c r="U966"/>
      <c r="V966" s="64"/>
      <c r="W966"/>
      <c r="X966"/>
      <c r="Y966"/>
      <c r="Z966"/>
      <c r="AA966"/>
      <c r="AB966"/>
    </row>
    <row r="967" spans="1:28" x14ac:dyDescent="0.2">
      <c r="A967"/>
      <c r="B967"/>
      <c r="C967" s="52"/>
      <c r="D967" s="52"/>
      <c r="E967" s="52"/>
      <c r="F967"/>
      <c r="G967"/>
      <c r="H967"/>
      <c r="I967"/>
      <c r="J967" s="64"/>
      <c r="K967"/>
      <c r="L967"/>
      <c r="M967"/>
      <c r="N967" s="64"/>
      <c r="O967"/>
      <c r="P967"/>
      <c r="Q967"/>
      <c r="R967" s="64"/>
      <c r="S967"/>
      <c r="T967"/>
      <c r="U967"/>
      <c r="V967" s="64"/>
      <c r="W967"/>
      <c r="X967"/>
      <c r="Y967"/>
      <c r="Z967"/>
      <c r="AA967"/>
      <c r="AB967"/>
    </row>
    <row r="968" spans="1:28" x14ac:dyDescent="0.2">
      <c r="A968"/>
      <c r="B968"/>
      <c r="C968" s="52"/>
      <c r="D968" s="52"/>
      <c r="E968" s="52"/>
      <c r="F968"/>
      <c r="G968"/>
      <c r="H968"/>
      <c r="I968"/>
      <c r="J968" s="64"/>
      <c r="K968"/>
      <c r="L968"/>
      <c r="M968"/>
      <c r="N968" s="64"/>
      <c r="O968"/>
      <c r="P968"/>
      <c r="Q968"/>
      <c r="R968" s="64"/>
      <c r="S968"/>
      <c r="T968"/>
      <c r="U968"/>
      <c r="V968" s="64"/>
      <c r="W968"/>
      <c r="X968"/>
      <c r="Y968"/>
      <c r="Z968"/>
      <c r="AA968"/>
      <c r="AB968"/>
    </row>
    <row r="969" spans="1:28" x14ac:dyDescent="0.2">
      <c r="A969"/>
      <c r="B969"/>
      <c r="C969" s="52"/>
      <c r="D969" s="52"/>
      <c r="E969" s="52"/>
      <c r="F969"/>
      <c r="G969"/>
      <c r="H969"/>
      <c r="I969"/>
      <c r="J969" s="64"/>
      <c r="K969"/>
      <c r="L969"/>
      <c r="M969"/>
      <c r="N969" s="64"/>
      <c r="O969"/>
      <c r="P969"/>
      <c r="Q969"/>
      <c r="R969" s="64"/>
      <c r="S969"/>
      <c r="T969"/>
      <c r="U969"/>
      <c r="V969" s="64"/>
      <c r="W969"/>
      <c r="X969"/>
      <c r="Y969"/>
      <c r="Z969"/>
      <c r="AA969"/>
      <c r="AB969"/>
    </row>
    <row r="970" spans="1:28" x14ac:dyDescent="0.2">
      <c r="A970"/>
      <c r="B970"/>
      <c r="C970" s="52"/>
      <c r="D970" s="52"/>
      <c r="E970" s="52"/>
      <c r="F970"/>
      <c r="G970"/>
      <c r="H970"/>
      <c r="I970"/>
      <c r="J970" s="64"/>
      <c r="K970"/>
      <c r="L970"/>
      <c r="M970"/>
      <c r="N970" s="64"/>
      <c r="O970"/>
      <c r="P970"/>
      <c r="Q970"/>
      <c r="R970" s="64"/>
      <c r="S970"/>
      <c r="T970"/>
      <c r="U970"/>
      <c r="V970" s="64"/>
      <c r="W970"/>
      <c r="X970"/>
      <c r="Y970"/>
      <c r="Z970"/>
      <c r="AA970"/>
      <c r="AB970"/>
    </row>
    <row r="971" spans="1:28" x14ac:dyDescent="0.2">
      <c r="A971"/>
      <c r="B971"/>
      <c r="C971" s="52"/>
      <c r="D971" s="52"/>
      <c r="E971" s="52"/>
      <c r="F971"/>
      <c r="G971"/>
      <c r="H971"/>
      <c r="I971"/>
      <c r="J971" s="64"/>
      <c r="K971"/>
      <c r="L971"/>
      <c r="M971"/>
      <c r="N971" s="64"/>
      <c r="O971"/>
      <c r="P971"/>
      <c r="Q971"/>
      <c r="R971" s="64"/>
      <c r="S971"/>
      <c r="T971"/>
      <c r="U971"/>
      <c r="V971" s="64"/>
      <c r="W971"/>
      <c r="X971"/>
      <c r="Y971"/>
      <c r="Z971"/>
      <c r="AA971"/>
      <c r="AB971"/>
    </row>
    <row r="972" spans="1:28" x14ac:dyDescent="0.2">
      <c r="A972"/>
      <c r="B972"/>
      <c r="C972" s="52"/>
      <c r="D972" s="52"/>
      <c r="E972" s="52"/>
      <c r="F972"/>
      <c r="G972"/>
      <c r="H972"/>
      <c r="I972"/>
      <c r="J972" s="64"/>
      <c r="K972"/>
      <c r="L972"/>
      <c r="M972"/>
      <c r="N972" s="64"/>
      <c r="O972"/>
      <c r="P972"/>
      <c r="Q972"/>
      <c r="R972" s="64"/>
      <c r="S972"/>
      <c r="T972"/>
      <c r="U972"/>
      <c r="V972" s="64"/>
      <c r="W972"/>
      <c r="X972"/>
      <c r="Y972"/>
      <c r="Z972"/>
      <c r="AA972"/>
      <c r="AB972"/>
    </row>
    <row r="973" spans="1:28" x14ac:dyDescent="0.2">
      <c r="A973"/>
      <c r="B973"/>
      <c r="C973" s="52"/>
      <c r="D973" s="52"/>
      <c r="E973" s="52"/>
      <c r="F973"/>
      <c r="G973"/>
      <c r="H973"/>
      <c r="I973"/>
      <c r="J973" s="64"/>
      <c r="K973"/>
      <c r="L973"/>
      <c r="M973"/>
      <c r="N973" s="64"/>
      <c r="O973"/>
      <c r="P973"/>
      <c r="Q973"/>
      <c r="R973" s="64"/>
      <c r="S973"/>
      <c r="T973"/>
      <c r="U973"/>
      <c r="V973" s="64"/>
      <c r="W973"/>
      <c r="X973"/>
      <c r="Y973"/>
      <c r="Z973"/>
      <c r="AA973"/>
      <c r="AB973"/>
    </row>
    <row r="974" spans="1:28" x14ac:dyDescent="0.2">
      <c r="A974"/>
      <c r="B974"/>
      <c r="C974" s="52"/>
      <c r="D974" s="52"/>
      <c r="E974" s="52"/>
      <c r="F974"/>
      <c r="G974"/>
      <c r="H974"/>
      <c r="I974"/>
      <c r="J974" s="64"/>
      <c r="K974"/>
      <c r="L974"/>
      <c r="M974"/>
      <c r="N974" s="64"/>
      <c r="O974"/>
      <c r="P974"/>
      <c r="Q974"/>
      <c r="R974" s="64"/>
      <c r="S974"/>
      <c r="T974"/>
      <c r="U974"/>
      <c r="V974" s="64"/>
      <c r="W974"/>
      <c r="X974"/>
      <c r="Y974"/>
      <c r="Z974"/>
      <c r="AA974"/>
      <c r="AB974"/>
    </row>
    <row r="975" spans="1:28" x14ac:dyDescent="0.2">
      <c r="A975"/>
      <c r="B975"/>
      <c r="C975" s="52"/>
      <c r="D975" s="52"/>
      <c r="E975" s="52"/>
      <c r="F975"/>
      <c r="G975"/>
      <c r="H975"/>
      <c r="I975"/>
      <c r="J975" s="64"/>
      <c r="K975"/>
      <c r="L975"/>
      <c r="M975"/>
      <c r="N975" s="64"/>
      <c r="O975"/>
      <c r="P975"/>
      <c r="Q975"/>
      <c r="R975" s="64"/>
      <c r="S975"/>
      <c r="T975"/>
      <c r="U975"/>
      <c r="V975" s="64"/>
      <c r="W975"/>
      <c r="X975"/>
      <c r="Y975"/>
      <c r="Z975"/>
      <c r="AA975"/>
      <c r="AB975"/>
    </row>
    <row r="976" spans="1:28" x14ac:dyDescent="0.2">
      <c r="A976"/>
      <c r="B976"/>
      <c r="C976" s="52"/>
      <c r="D976" s="52"/>
      <c r="E976" s="52"/>
      <c r="F976"/>
      <c r="G976"/>
      <c r="H976"/>
      <c r="I976"/>
      <c r="J976" s="64"/>
      <c r="K976"/>
      <c r="L976"/>
      <c r="M976"/>
      <c r="N976" s="64"/>
      <c r="O976"/>
      <c r="P976"/>
      <c r="Q976"/>
      <c r="R976" s="64"/>
      <c r="S976"/>
      <c r="T976"/>
      <c r="U976"/>
      <c r="V976" s="64"/>
      <c r="W976"/>
      <c r="X976"/>
      <c r="Y976"/>
      <c r="Z976"/>
      <c r="AA976"/>
      <c r="AB976"/>
    </row>
    <row r="977" spans="1:28" x14ac:dyDescent="0.2">
      <c r="A977"/>
      <c r="B977"/>
      <c r="C977" s="52"/>
      <c r="D977" s="52"/>
      <c r="E977" s="52"/>
      <c r="F977"/>
      <c r="G977"/>
      <c r="H977"/>
      <c r="I977"/>
      <c r="J977" s="64"/>
      <c r="K977"/>
      <c r="L977"/>
      <c r="M977"/>
      <c r="N977" s="64"/>
      <c r="O977"/>
      <c r="P977"/>
      <c r="Q977"/>
      <c r="R977" s="64"/>
      <c r="S977"/>
      <c r="T977"/>
      <c r="U977"/>
      <c r="V977" s="64"/>
      <c r="W977"/>
      <c r="X977"/>
      <c r="Y977"/>
      <c r="Z977"/>
      <c r="AA977"/>
      <c r="AB977"/>
    </row>
    <row r="978" spans="1:28" x14ac:dyDescent="0.2">
      <c r="A978"/>
      <c r="B978"/>
      <c r="C978" s="52"/>
      <c r="D978" s="52"/>
      <c r="E978" s="52"/>
      <c r="F978"/>
      <c r="G978"/>
      <c r="H978"/>
      <c r="I978"/>
      <c r="J978" s="64"/>
      <c r="K978"/>
      <c r="L978"/>
      <c r="M978"/>
      <c r="N978" s="64"/>
      <c r="O978"/>
      <c r="P978"/>
      <c r="Q978"/>
      <c r="R978" s="64"/>
      <c r="S978"/>
      <c r="T978"/>
      <c r="U978"/>
      <c r="V978" s="64"/>
      <c r="W978"/>
      <c r="X978"/>
      <c r="Y978"/>
      <c r="Z978"/>
      <c r="AA978"/>
      <c r="AB978"/>
    </row>
    <row r="979" spans="1:28" x14ac:dyDescent="0.2">
      <c r="A979"/>
      <c r="B979"/>
      <c r="C979" s="52"/>
      <c r="D979" s="52"/>
      <c r="E979" s="52"/>
      <c r="F979"/>
      <c r="G979"/>
      <c r="H979"/>
      <c r="I979"/>
      <c r="J979" s="64"/>
      <c r="K979"/>
      <c r="L979"/>
      <c r="M979"/>
      <c r="N979" s="64"/>
      <c r="O979"/>
      <c r="P979"/>
      <c r="Q979"/>
      <c r="R979" s="64"/>
      <c r="S979"/>
      <c r="T979"/>
      <c r="U979"/>
      <c r="V979" s="64"/>
      <c r="W979"/>
      <c r="X979"/>
      <c r="Y979"/>
      <c r="Z979"/>
      <c r="AA979"/>
      <c r="AB979"/>
    </row>
    <row r="980" spans="1:28" x14ac:dyDescent="0.2">
      <c r="A980"/>
      <c r="B980"/>
      <c r="C980" s="52"/>
      <c r="D980" s="52"/>
      <c r="E980" s="52"/>
      <c r="F980"/>
      <c r="G980"/>
      <c r="H980"/>
      <c r="I980"/>
      <c r="J980" s="64"/>
      <c r="K980"/>
      <c r="L980"/>
      <c r="M980"/>
      <c r="N980" s="64"/>
      <c r="O980"/>
      <c r="P980"/>
      <c r="Q980"/>
      <c r="R980" s="64"/>
      <c r="S980"/>
      <c r="T980"/>
      <c r="U980"/>
      <c r="V980" s="64"/>
      <c r="W980"/>
      <c r="X980"/>
      <c r="Y980"/>
      <c r="Z980"/>
      <c r="AA980"/>
      <c r="AB980"/>
    </row>
    <row r="981" spans="1:28" x14ac:dyDescent="0.2">
      <c r="A981"/>
      <c r="B981"/>
      <c r="C981" s="52"/>
      <c r="D981" s="52"/>
      <c r="E981" s="52"/>
      <c r="F981"/>
      <c r="G981"/>
      <c r="H981"/>
      <c r="I981"/>
      <c r="J981" s="64"/>
      <c r="K981"/>
      <c r="L981"/>
      <c r="M981"/>
      <c r="N981" s="64"/>
      <c r="O981"/>
      <c r="P981"/>
      <c r="Q981"/>
      <c r="R981" s="64"/>
      <c r="S981"/>
      <c r="T981"/>
      <c r="U981"/>
      <c r="V981" s="64"/>
      <c r="W981"/>
      <c r="X981"/>
      <c r="Y981"/>
      <c r="Z981"/>
      <c r="AA981"/>
      <c r="AB981"/>
    </row>
    <row r="982" spans="1:28" x14ac:dyDescent="0.2">
      <c r="A982"/>
      <c r="B982"/>
      <c r="C982" s="52"/>
      <c r="D982" s="52"/>
      <c r="E982" s="52"/>
      <c r="F982"/>
      <c r="G982"/>
      <c r="H982"/>
      <c r="I982"/>
      <c r="J982" s="64"/>
      <c r="K982"/>
      <c r="L982"/>
      <c r="M982"/>
      <c r="N982" s="64"/>
      <c r="O982"/>
      <c r="P982"/>
      <c r="Q982"/>
      <c r="R982" s="64"/>
      <c r="S982"/>
      <c r="T982"/>
      <c r="U982"/>
      <c r="V982" s="64"/>
      <c r="W982"/>
      <c r="X982"/>
      <c r="Y982"/>
      <c r="Z982"/>
      <c r="AA982"/>
      <c r="AB982"/>
    </row>
    <row r="983" spans="1:28" x14ac:dyDescent="0.2">
      <c r="A983"/>
      <c r="B983"/>
      <c r="C983" s="52"/>
      <c r="D983" s="52"/>
      <c r="E983" s="52"/>
      <c r="F983"/>
      <c r="G983"/>
      <c r="H983"/>
      <c r="I983"/>
      <c r="J983" s="64"/>
      <c r="K983"/>
      <c r="L983"/>
      <c r="M983"/>
      <c r="N983" s="64"/>
      <c r="O983"/>
      <c r="P983"/>
      <c r="Q983"/>
      <c r="R983" s="64"/>
      <c r="S983"/>
      <c r="T983"/>
      <c r="U983"/>
      <c r="V983" s="64"/>
      <c r="W983"/>
      <c r="X983"/>
      <c r="Y983"/>
      <c r="Z983"/>
      <c r="AA983"/>
      <c r="AB983"/>
    </row>
    <row r="984" spans="1:28" x14ac:dyDescent="0.2">
      <c r="A984"/>
      <c r="B984"/>
      <c r="C984" s="52"/>
      <c r="D984" s="52"/>
      <c r="E984" s="52"/>
      <c r="F984"/>
      <c r="G984"/>
      <c r="H984"/>
      <c r="I984"/>
      <c r="J984" s="64"/>
      <c r="K984"/>
      <c r="L984"/>
      <c r="M984"/>
      <c r="N984" s="64"/>
      <c r="O984"/>
      <c r="P984"/>
      <c r="Q984"/>
      <c r="R984" s="64"/>
      <c r="S984"/>
      <c r="T984"/>
      <c r="U984"/>
      <c r="V984" s="64"/>
      <c r="W984"/>
      <c r="X984"/>
      <c r="Y984"/>
      <c r="Z984"/>
      <c r="AA984"/>
      <c r="AB984"/>
    </row>
    <row r="985" spans="1:28" x14ac:dyDescent="0.2">
      <c r="A985"/>
      <c r="B985"/>
      <c r="C985" s="52"/>
      <c r="D985" s="52"/>
      <c r="E985" s="52"/>
      <c r="F985"/>
      <c r="G985"/>
      <c r="H985"/>
      <c r="I985"/>
      <c r="J985" s="64"/>
      <c r="K985"/>
      <c r="L985"/>
      <c r="M985"/>
      <c r="N985" s="64"/>
      <c r="O985"/>
      <c r="P985"/>
      <c r="Q985"/>
      <c r="R985" s="64"/>
      <c r="S985"/>
      <c r="T985"/>
      <c r="U985"/>
      <c r="V985" s="64"/>
      <c r="W985"/>
      <c r="X985"/>
      <c r="Y985"/>
      <c r="Z985"/>
      <c r="AA985"/>
      <c r="AB985"/>
    </row>
    <row r="986" spans="1:28" x14ac:dyDescent="0.2">
      <c r="A986"/>
      <c r="B986"/>
      <c r="C986" s="52"/>
      <c r="D986" s="52"/>
      <c r="E986" s="52"/>
      <c r="F986"/>
      <c r="G986"/>
      <c r="H986"/>
      <c r="I986"/>
      <c r="J986" s="64"/>
      <c r="K986"/>
      <c r="L986"/>
      <c r="M986"/>
      <c r="N986" s="64"/>
      <c r="O986"/>
      <c r="P986"/>
      <c r="Q986"/>
      <c r="R986" s="64"/>
      <c r="S986"/>
      <c r="T986"/>
      <c r="U986"/>
      <c r="V986" s="64"/>
      <c r="W986"/>
      <c r="X986"/>
      <c r="Y986"/>
      <c r="Z986"/>
      <c r="AA986"/>
      <c r="AB986"/>
    </row>
    <row r="987" spans="1:28" x14ac:dyDescent="0.2">
      <c r="A987"/>
      <c r="B987"/>
      <c r="C987" s="52"/>
      <c r="D987" s="52"/>
      <c r="E987" s="52"/>
      <c r="F987"/>
      <c r="G987"/>
      <c r="H987"/>
      <c r="I987"/>
      <c r="J987" s="64"/>
      <c r="K987"/>
      <c r="L987"/>
      <c r="M987"/>
      <c r="N987" s="64"/>
      <c r="O987"/>
      <c r="P987"/>
      <c r="Q987"/>
      <c r="R987" s="64"/>
      <c r="S987"/>
      <c r="T987"/>
      <c r="U987"/>
      <c r="V987" s="64"/>
      <c r="W987"/>
      <c r="X987"/>
      <c r="Y987"/>
      <c r="Z987"/>
      <c r="AA987"/>
      <c r="AB987"/>
    </row>
    <row r="988" spans="1:28" x14ac:dyDescent="0.2">
      <c r="A988"/>
      <c r="B988"/>
      <c r="C988" s="52"/>
      <c r="D988" s="52"/>
      <c r="E988" s="52"/>
      <c r="F988"/>
      <c r="G988"/>
      <c r="H988"/>
      <c r="I988"/>
      <c r="J988" s="64"/>
      <c r="K988"/>
      <c r="L988"/>
      <c r="M988"/>
      <c r="N988" s="64"/>
      <c r="O988"/>
      <c r="P988"/>
      <c r="Q988"/>
      <c r="R988" s="64"/>
      <c r="S988"/>
      <c r="T988"/>
      <c r="U988"/>
      <c r="V988" s="64"/>
      <c r="W988"/>
      <c r="X988"/>
      <c r="Y988"/>
      <c r="Z988"/>
      <c r="AA988"/>
      <c r="AB988"/>
    </row>
    <row r="989" spans="1:28" x14ac:dyDescent="0.2">
      <c r="A989"/>
      <c r="B989"/>
      <c r="C989" s="52"/>
      <c r="D989" s="52"/>
      <c r="E989" s="52"/>
      <c r="F989"/>
      <c r="G989"/>
      <c r="H989"/>
      <c r="I989"/>
      <c r="J989" s="64"/>
      <c r="K989"/>
      <c r="L989"/>
      <c r="M989"/>
      <c r="N989" s="64"/>
      <c r="O989"/>
      <c r="P989"/>
      <c r="Q989"/>
      <c r="R989" s="64"/>
      <c r="S989"/>
      <c r="T989"/>
      <c r="U989"/>
      <c r="V989" s="64"/>
      <c r="W989"/>
      <c r="X989"/>
      <c r="Y989"/>
      <c r="Z989"/>
      <c r="AA989"/>
      <c r="AB989"/>
    </row>
    <row r="990" spans="1:28" x14ac:dyDescent="0.2">
      <c r="A990"/>
      <c r="B990"/>
      <c r="C990" s="52"/>
      <c r="D990" s="52"/>
      <c r="E990" s="52"/>
      <c r="F990"/>
      <c r="G990"/>
      <c r="H990"/>
      <c r="I990"/>
      <c r="J990" s="64"/>
      <c r="K990"/>
      <c r="L990"/>
      <c r="M990"/>
      <c r="N990" s="64"/>
      <c r="O990"/>
      <c r="P990"/>
      <c r="Q990"/>
      <c r="R990" s="64"/>
      <c r="S990"/>
      <c r="T990"/>
      <c r="U990"/>
      <c r="V990" s="64"/>
      <c r="W990"/>
      <c r="X990"/>
      <c r="Y990"/>
      <c r="Z990"/>
      <c r="AA990"/>
      <c r="AB990"/>
    </row>
    <row r="991" spans="1:28" x14ac:dyDescent="0.2">
      <c r="A991"/>
      <c r="B991"/>
      <c r="C991" s="52"/>
      <c r="D991" s="52"/>
      <c r="E991" s="52"/>
      <c r="F991"/>
      <c r="G991"/>
      <c r="H991"/>
      <c r="I991"/>
      <c r="J991" s="64"/>
      <c r="K991"/>
      <c r="L991"/>
      <c r="M991"/>
      <c r="N991" s="64"/>
      <c r="O991"/>
      <c r="P991"/>
      <c r="Q991"/>
      <c r="R991" s="64"/>
      <c r="S991"/>
      <c r="T991"/>
      <c r="U991"/>
      <c r="V991" s="64"/>
      <c r="W991"/>
      <c r="X991"/>
      <c r="Y991"/>
      <c r="Z991"/>
      <c r="AA991"/>
      <c r="AB991"/>
    </row>
    <row r="992" spans="1:28" x14ac:dyDescent="0.2">
      <c r="A992"/>
      <c r="B992"/>
      <c r="C992" s="52"/>
      <c r="D992" s="52"/>
      <c r="E992" s="52"/>
      <c r="F992"/>
      <c r="G992"/>
      <c r="H992"/>
      <c r="I992"/>
      <c r="J992" s="64"/>
      <c r="K992"/>
      <c r="L992"/>
      <c r="M992"/>
      <c r="N992" s="64"/>
      <c r="O992"/>
      <c r="P992"/>
      <c r="Q992"/>
      <c r="R992" s="64"/>
      <c r="S992"/>
      <c r="T992"/>
      <c r="U992"/>
      <c r="V992" s="64"/>
      <c r="W992"/>
      <c r="X992"/>
      <c r="Y992"/>
      <c r="Z992"/>
      <c r="AA992"/>
      <c r="AB992"/>
    </row>
    <row r="993" spans="1:28" x14ac:dyDescent="0.2">
      <c r="A993"/>
      <c r="B993"/>
      <c r="C993" s="52"/>
      <c r="D993" s="52"/>
      <c r="E993" s="52"/>
      <c r="F993"/>
      <c r="G993"/>
      <c r="H993"/>
      <c r="I993"/>
      <c r="J993" s="64"/>
      <c r="K993"/>
      <c r="L993"/>
      <c r="M993"/>
      <c r="N993" s="64"/>
      <c r="O993"/>
      <c r="P993"/>
      <c r="Q993"/>
      <c r="R993" s="64"/>
      <c r="S993"/>
      <c r="T993"/>
      <c r="U993"/>
      <c r="V993" s="64"/>
      <c r="W993"/>
      <c r="X993"/>
      <c r="Y993"/>
      <c r="Z993"/>
      <c r="AA993"/>
      <c r="AB993"/>
    </row>
    <row r="994" spans="1:28" x14ac:dyDescent="0.2">
      <c r="A994"/>
      <c r="B994"/>
      <c r="C994" s="52"/>
      <c r="D994" s="52"/>
      <c r="E994" s="52"/>
      <c r="F994"/>
      <c r="G994"/>
      <c r="H994"/>
      <c r="I994"/>
      <c r="J994" s="64"/>
      <c r="K994"/>
      <c r="L994"/>
      <c r="M994"/>
      <c r="N994" s="64"/>
      <c r="O994"/>
      <c r="P994"/>
      <c r="Q994"/>
      <c r="R994" s="64"/>
      <c r="S994"/>
      <c r="T994"/>
      <c r="U994"/>
      <c r="V994" s="64"/>
      <c r="W994"/>
      <c r="X994"/>
      <c r="Y994"/>
      <c r="Z994"/>
      <c r="AA994"/>
      <c r="AB994"/>
    </row>
    <row r="995" spans="1:28" x14ac:dyDescent="0.2">
      <c r="A995"/>
      <c r="B995"/>
      <c r="C995" s="52"/>
      <c r="D995" s="52"/>
      <c r="E995" s="52"/>
      <c r="F995"/>
      <c r="G995"/>
      <c r="H995"/>
      <c r="I995"/>
      <c r="J995" s="64"/>
      <c r="K995"/>
      <c r="L995"/>
      <c r="M995"/>
      <c r="N995" s="64"/>
      <c r="O995"/>
      <c r="P995"/>
      <c r="Q995"/>
      <c r="R995" s="64"/>
      <c r="S995"/>
      <c r="T995"/>
      <c r="U995"/>
      <c r="V995" s="64"/>
      <c r="W995"/>
      <c r="X995"/>
      <c r="Y995"/>
      <c r="Z995"/>
      <c r="AA995"/>
      <c r="AB995"/>
    </row>
    <row r="996" spans="1:28" x14ac:dyDescent="0.2">
      <c r="A996"/>
      <c r="B996"/>
      <c r="C996" s="52"/>
      <c r="D996" s="52"/>
      <c r="E996" s="52"/>
      <c r="F996"/>
      <c r="G996"/>
      <c r="H996"/>
      <c r="I996"/>
      <c r="J996" s="64"/>
      <c r="K996"/>
      <c r="L996"/>
      <c r="M996"/>
      <c r="N996" s="64"/>
      <c r="O996"/>
      <c r="P996"/>
      <c r="Q996"/>
      <c r="R996" s="64"/>
      <c r="S996"/>
      <c r="T996"/>
      <c r="U996"/>
      <c r="V996" s="64"/>
      <c r="W996"/>
      <c r="X996"/>
      <c r="Y996"/>
      <c r="Z996"/>
      <c r="AA996"/>
      <c r="AB996"/>
    </row>
    <row r="997" spans="1:28" x14ac:dyDescent="0.2">
      <c r="A997"/>
      <c r="B997"/>
      <c r="C997" s="52"/>
      <c r="D997" s="52"/>
      <c r="E997" s="52"/>
      <c r="F997"/>
      <c r="G997"/>
      <c r="H997"/>
      <c r="I997"/>
      <c r="J997" s="64"/>
      <c r="K997"/>
      <c r="L997"/>
      <c r="M997"/>
      <c r="N997" s="64"/>
      <c r="O997"/>
      <c r="P997"/>
      <c r="Q997"/>
      <c r="R997" s="64"/>
      <c r="S997"/>
      <c r="T997"/>
      <c r="U997"/>
      <c r="V997" s="64"/>
      <c r="W997"/>
      <c r="X997"/>
      <c r="Y997"/>
      <c r="Z997"/>
      <c r="AA997"/>
      <c r="AB997"/>
    </row>
    <row r="998" spans="1:28" x14ac:dyDescent="0.2">
      <c r="A998"/>
      <c r="B998"/>
      <c r="C998" s="52"/>
      <c r="D998" s="52"/>
      <c r="E998" s="52"/>
      <c r="F998"/>
      <c r="G998"/>
      <c r="H998"/>
      <c r="I998"/>
      <c r="J998" s="64"/>
      <c r="K998"/>
      <c r="L998"/>
      <c r="M998"/>
      <c r="N998" s="64"/>
      <c r="O998"/>
      <c r="P998"/>
      <c r="Q998"/>
      <c r="R998" s="64"/>
      <c r="S998"/>
      <c r="T998"/>
      <c r="U998"/>
      <c r="V998" s="64"/>
      <c r="W998"/>
      <c r="X998"/>
      <c r="Y998"/>
      <c r="Z998"/>
      <c r="AA998"/>
      <c r="AB998"/>
    </row>
    <row r="999" spans="1:28" x14ac:dyDescent="0.2">
      <c r="A999"/>
      <c r="B999"/>
      <c r="C999" s="52"/>
      <c r="D999" s="52"/>
      <c r="E999" s="52"/>
      <c r="F999"/>
      <c r="G999"/>
      <c r="H999"/>
      <c r="I999"/>
      <c r="J999" s="64"/>
      <c r="K999"/>
      <c r="L999"/>
      <c r="M999"/>
      <c r="N999" s="64"/>
      <c r="O999"/>
      <c r="P999"/>
      <c r="Q999"/>
      <c r="R999" s="64"/>
      <c r="S999"/>
      <c r="T999"/>
      <c r="U999"/>
      <c r="V999" s="64"/>
      <c r="W999"/>
      <c r="X999"/>
      <c r="Y999"/>
      <c r="Z999"/>
      <c r="AA999"/>
      <c r="AB999"/>
    </row>
    <row r="1000" spans="1:28" x14ac:dyDescent="0.2">
      <c r="A1000"/>
      <c r="B1000"/>
      <c r="C1000" s="52"/>
      <c r="D1000" s="52"/>
      <c r="E1000" s="52"/>
      <c r="F1000"/>
      <c r="G1000"/>
      <c r="H1000"/>
      <c r="I1000"/>
      <c r="J1000" s="64"/>
      <c r="K1000"/>
      <c r="L1000"/>
      <c r="M1000"/>
      <c r="N1000" s="64"/>
      <c r="O1000"/>
      <c r="P1000"/>
      <c r="Q1000"/>
      <c r="R1000" s="64"/>
      <c r="S1000"/>
      <c r="T1000"/>
      <c r="U1000"/>
      <c r="V1000" s="64"/>
      <c r="W1000"/>
      <c r="X1000"/>
      <c r="Y1000"/>
      <c r="Z1000"/>
      <c r="AA1000"/>
      <c r="AB1000"/>
    </row>
    <row r="1001" spans="1:28" x14ac:dyDescent="0.2">
      <c r="A1001"/>
      <c r="B1001"/>
      <c r="C1001" s="52"/>
      <c r="D1001" s="52"/>
      <c r="E1001" s="52"/>
      <c r="F1001"/>
      <c r="G1001"/>
      <c r="H1001"/>
      <c r="I1001"/>
      <c r="J1001" s="64"/>
      <c r="K1001"/>
      <c r="L1001"/>
      <c r="M1001"/>
      <c r="N1001" s="64"/>
      <c r="O1001"/>
      <c r="P1001"/>
      <c r="Q1001"/>
      <c r="R1001" s="64"/>
      <c r="S1001"/>
      <c r="T1001"/>
      <c r="U1001"/>
      <c r="V1001" s="64"/>
      <c r="W1001"/>
      <c r="X1001"/>
      <c r="Y1001"/>
      <c r="Z1001"/>
      <c r="AA1001"/>
      <c r="AB1001"/>
    </row>
    <row r="1002" spans="1:28" x14ac:dyDescent="0.2">
      <c r="A1002"/>
      <c r="B1002"/>
      <c r="C1002" s="52"/>
      <c r="D1002" s="52"/>
      <c r="E1002" s="52"/>
      <c r="F1002"/>
      <c r="G1002"/>
      <c r="H1002"/>
      <c r="I1002"/>
      <c r="J1002" s="64"/>
      <c r="K1002"/>
      <c r="L1002"/>
      <c r="M1002"/>
      <c r="N1002" s="64"/>
      <c r="O1002"/>
      <c r="P1002"/>
      <c r="Q1002"/>
      <c r="R1002" s="64"/>
      <c r="S1002"/>
      <c r="T1002"/>
      <c r="U1002"/>
      <c r="V1002" s="64"/>
      <c r="W1002"/>
      <c r="X1002"/>
      <c r="Y1002"/>
      <c r="Z1002"/>
      <c r="AA1002"/>
      <c r="AB1002"/>
    </row>
    <row r="1003" spans="1:28" x14ac:dyDescent="0.2">
      <c r="A1003"/>
      <c r="B1003"/>
      <c r="C1003" s="52"/>
      <c r="D1003" s="52"/>
      <c r="E1003" s="52"/>
      <c r="F1003"/>
      <c r="G1003"/>
      <c r="H1003"/>
      <c r="I1003"/>
      <c r="J1003" s="64"/>
      <c r="K1003"/>
      <c r="L1003"/>
      <c r="M1003"/>
      <c r="N1003" s="64"/>
      <c r="O1003"/>
      <c r="P1003"/>
      <c r="Q1003"/>
      <c r="R1003" s="64"/>
      <c r="S1003"/>
      <c r="T1003"/>
      <c r="U1003"/>
      <c r="V1003" s="64"/>
      <c r="W1003"/>
      <c r="X1003"/>
      <c r="Y1003"/>
      <c r="Z1003"/>
      <c r="AA1003"/>
      <c r="AB1003"/>
    </row>
    <row r="1004" spans="1:28" x14ac:dyDescent="0.2">
      <c r="A1004"/>
      <c r="B1004"/>
      <c r="C1004" s="52"/>
      <c r="D1004" s="52"/>
      <c r="E1004" s="52"/>
      <c r="F1004"/>
      <c r="G1004"/>
      <c r="H1004"/>
      <c r="I1004"/>
      <c r="J1004" s="64"/>
      <c r="K1004"/>
      <c r="L1004"/>
      <c r="M1004"/>
      <c r="N1004" s="64"/>
      <c r="O1004"/>
      <c r="P1004"/>
      <c r="Q1004"/>
      <c r="R1004" s="64"/>
      <c r="S1004"/>
      <c r="T1004"/>
      <c r="U1004"/>
      <c r="V1004" s="64"/>
      <c r="W1004"/>
      <c r="X1004"/>
      <c r="Y1004"/>
      <c r="Z1004"/>
      <c r="AA1004"/>
      <c r="AB1004"/>
    </row>
    <row r="1005" spans="1:28" x14ac:dyDescent="0.2">
      <c r="A1005"/>
      <c r="B1005"/>
      <c r="C1005" s="52"/>
      <c r="D1005" s="52"/>
      <c r="E1005" s="52"/>
      <c r="F1005"/>
      <c r="G1005"/>
      <c r="H1005"/>
      <c r="I1005"/>
      <c r="J1005" s="64"/>
      <c r="K1005"/>
      <c r="L1005"/>
      <c r="M1005"/>
      <c r="N1005" s="64"/>
      <c r="O1005"/>
      <c r="P1005"/>
      <c r="Q1005"/>
      <c r="R1005" s="64"/>
      <c r="S1005"/>
      <c r="T1005"/>
      <c r="U1005"/>
      <c r="V1005" s="64"/>
      <c r="W1005"/>
      <c r="X1005"/>
      <c r="Y1005"/>
      <c r="Z1005"/>
      <c r="AA1005"/>
      <c r="AB1005"/>
    </row>
    <row r="1006" spans="1:28" x14ac:dyDescent="0.2">
      <c r="A1006"/>
      <c r="B1006"/>
      <c r="C1006" s="52"/>
      <c r="D1006" s="52"/>
      <c r="E1006" s="52"/>
      <c r="F1006"/>
      <c r="G1006"/>
      <c r="H1006"/>
      <c r="I1006"/>
      <c r="J1006" s="64"/>
      <c r="K1006"/>
      <c r="L1006"/>
      <c r="M1006"/>
      <c r="N1006" s="64"/>
      <c r="O1006"/>
      <c r="P1006"/>
      <c r="Q1006"/>
      <c r="R1006" s="64"/>
      <c r="S1006"/>
      <c r="T1006"/>
      <c r="U1006"/>
      <c r="V1006" s="64"/>
      <c r="W1006"/>
      <c r="X1006"/>
      <c r="Y1006"/>
      <c r="Z1006"/>
      <c r="AA1006"/>
      <c r="AB1006"/>
    </row>
    <row r="1007" spans="1:28" x14ac:dyDescent="0.2">
      <c r="A1007"/>
      <c r="B1007"/>
      <c r="C1007" s="52"/>
      <c r="D1007" s="52"/>
      <c r="E1007" s="52"/>
      <c r="F1007"/>
      <c r="G1007"/>
      <c r="H1007"/>
      <c r="I1007"/>
      <c r="J1007" s="64"/>
      <c r="K1007"/>
      <c r="L1007"/>
      <c r="M1007"/>
      <c r="N1007" s="64"/>
      <c r="O1007"/>
      <c r="P1007"/>
      <c r="Q1007"/>
      <c r="R1007" s="64"/>
      <c r="S1007"/>
      <c r="T1007"/>
      <c r="U1007"/>
      <c r="V1007" s="64"/>
      <c r="W1007"/>
      <c r="X1007"/>
      <c r="Y1007"/>
      <c r="Z1007"/>
      <c r="AA1007"/>
      <c r="AB1007"/>
    </row>
    <row r="1008" spans="1:28" x14ac:dyDescent="0.2">
      <c r="A1008"/>
      <c r="B1008"/>
      <c r="C1008" s="52"/>
      <c r="D1008" s="52"/>
      <c r="E1008" s="52"/>
      <c r="F1008"/>
      <c r="G1008"/>
      <c r="H1008"/>
      <c r="I1008"/>
      <c r="J1008" s="64"/>
      <c r="K1008"/>
      <c r="L1008"/>
      <c r="M1008"/>
      <c r="N1008" s="64"/>
      <c r="O1008"/>
      <c r="P1008"/>
      <c r="Q1008"/>
      <c r="R1008" s="64"/>
      <c r="S1008"/>
      <c r="T1008"/>
      <c r="U1008"/>
      <c r="V1008" s="64"/>
      <c r="W1008"/>
      <c r="X1008"/>
      <c r="Y1008"/>
      <c r="Z1008"/>
      <c r="AA1008"/>
      <c r="AB1008"/>
    </row>
    <row r="1009" spans="1:28" x14ac:dyDescent="0.2">
      <c r="A1009"/>
      <c r="B1009"/>
      <c r="C1009" s="52"/>
      <c r="D1009" s="52"/>
      <c r="E1009" s="52"/>
      <c r="F1009"/>
      <c r="G1009"/>
      <c r="H1009"/>
      <c r="I1009"/>
      <c r="J1009" s="64"/>
      <c r="K1009"/>
      <c r="L1009"/>
      <c r="M1009"/>
      <c r="N1009" s="64"/>
      <c r="O1009"/>
      <c r="P1009"/>
      <c r="Q1009"/>
      <c r="R1009" s="64"/>
      <c r="S1009"/>
      <c r="T1009"/>
      <c r="U1009"/>
      <c r="V1009" s="64"/>
      <c r="W1009"/>
      <c r="X1009"/>
      <c r="Y1009"/>
      <c r="Z1009"/>
      <c r="AA1009"/>
      <c r="AB1009"/>
    </row>
    <row r="1010" spans="1:28" x14ac:dyDescent="0.2">
      <c r="A1010"/>
      <c r="B1010"/>
      <c r="C1010" s="52"/>
      <c r="D1010" s="52"/>
      <c r="E1010" s="52"/>
      <c r="F1010"/>
      <c r="G1010"/>
      <c r="H1010"/>
      <c r="I1010"/>
      <c r="J1010" s="64"/>
      <c r="K1010"/>
      <c r="L1010"/>
      <c r="M1010"/>
      <c r="N1010" s="64"/>
      <c r="O1010"/>
      <c r="P1010"/>
      <c r="Q1010"/>
      <c r="R1010" s="64"/>
      <c r="S1010"/>
      <c r="T1010"/>
      <c r="U1010"/>
      <c r="V1010" s="64"/>
      <c r="W1010"/>
      <c r="X1010"/>
      <c r="Y1010"/>
      <c r="Z1010"/>
      <c r="AA1010"/>
      <c r="AB1010"/>
    </row>
    <row r="1011" spans="1:28" x14ac:dyDescent="0.2">
      <c r="A1011"/>
      <c r="B1011"/>
      <c r="C1011" s="52"/>
      <c r="D1011" s="52"/>
      <c r="E1011" s="52"/>
      <c r="F1011"/>
      <c r="G1011"/>
      <c r="H1011"/>
      <c r="I1011"/>
      <c r="J1011" s="64"/>
      <c r="K1011"/>
      <c r="L1011"/>
      <c r="M1011"/>
      <c r="N1011" s="64"/>
      <c r="O1011"/>
      <c r="P1011"/>
      <c r="Q1011"/>
      <c r="R1011" s="64"/>
      <c r="S1011"/>
      <c r="T1011"/>
      <c r="U1011"/>
      <c r="V1011" s="64"/>
      <c r="W1011"/>
      <c r="X1011"/>
      <c r="Y1011"/>
      <c r="Z1011"/>
      <c r="AA1011"/>
      <c r="AB1011"/>
    </row>
    <row r="1012" spans="1:28" x14ac:dyDescent="0.2">
      <c r="A1012"/>
      <c r="B1012"/>
      <c r="C1012" s="52"/>
      <c r="D1012" s="52"/>
      <c r="E1012" s="52"/>
      <c r="F1012"/>
      <c r="G1012"/>
      <c r="H1012"/>
      <c r="I1012"/>
      <c r="J1012" s="64"/>
      <c r="K1012"/>
      <c r="L1012"/>
      <c r="M1012"/>
      <c r="N1012" s="64"/>
      <c r="O1012"/>
      <c r="P1012"/>
      <c r="Q1012"/>
      <c r="R1012" s="64"/>
      <c r="S1012"/>
      <c r="T1012"/>
      <c r="U1012"/>
      <c r="V1012" s="64"/>
      <c r="W1012"/>
      <c r="X1012"/>
      <c r="Y1012"/>
      <c r="Z1012"/>
      <c r="AA1012"/>
      <c r="AB1012"/>
    </row>
    <row r="1013" spans="1:28" x14ac:dyDescent="0.2">
      <c r="A1013"/>
      <c r="B1013"/>
      <c r="C1013" s="52"/>
      <c r="D1013" s="52"/>
      <c r="E1013" s="52"/>
      <c r="F1013"/>
      <c r="G1013"/>
      <c r="H1013"/>
      <c r="I1013"/>
      <c r="J1013" s="64"/>
      <c r="K1013"/>
      <c r="L1013"/>
      <c r="M1013"/>
      <c r="N1013" s="64"/>
      <c r="O1013"/>
      <c r="P1013"/>
      <c r="Q1013"/>
      <c r="R1013" s="64"/>
      <c r="S1013"/>
      <c r="T1013"/>
      <c r="U1013"/>
      <c r="V1013" s="64"/>
      <c r="W1013"/>
      <c r="X1013"/>
      <c r="Y1013"/>
      <c r="Z1013"/>
      <c r="AA1013"/>
      <c r="AB1013"/>
    </row>
    <row r="1014" spans="1:28" x14ac:dyDescent="0.2">
      <c r="A1014"/>
      <c r="B1014"/>
      <c r="C1014" s="52"/>
      <c r="D1014" s="52"/>
      <c r="E1014" s="52"/>
      <c r="F1014"/>
      <c r="G1014"/>
      <c r="H1014"/>
      <c r="I1014"/>
      <c r="J1014" s="64"/>
      <c r="K1014"/>
      <c r="L1014"/>
      <c r="M1014"/>
      <c r="N1014" s="64"/>
      <c r="O1014"/>
      <c r="P1014"/>
      <c r="Q1014"/>
      <c r="R1014" s="64"/>
      <c r="S1014"/>
      <c r="T1014"/>
      <c r="U1014"/>
      <c r="V1014" s="64"/>
      <c r="W1014"/>
      <c r="X1014"/>
      <c r="Y1014"/>
      <c r="Z1014"/>
      <c r="AA1014"/>
      <c r="AB1014"/>
    </row>
    <row r="1015" spans="1:28" x14ac:dyDescent="0.2">
      <c r="A1015"/>
      <c r="B1015"/>
      <c r="C1015" s="52"/>
      <c r="D1015" s="52"/>
      <c r="E1015" s="52"/>
      <c r="F1015"/>
      <c r="G1015"/>
      <c r="H1015"/>
      <c r="I1015"/>
      <c r="J1015" s="64"/>
      <c r="K1015"/>
      <c r="L1015"/>
      <c r="M1015"/>
      <c r="N1015" s="64"/>
      <c r="O1015"/>
      <c r="P1015"/>
      <c r="Q1015"/>
      <c r="R1015" s="64"/>
      <c r="S1015"/>
      <c r="T1015"/>
      <c r="U1015"/>
      <c r="V1015" s="64"/>
      <c r="W1015"/>
      <c r="X1015"/>
      <c r="Y1015"/>
      <c r="Z1015"/>
      <c r="AA1015"/>
      <c r="AB1015"/>
    </row>
    <row r="1016" spans="1:28" x14ac:dyDescent="0.2">
      <c r="A1016"/>
      <c r="B1016"/>
      <c r="C1016" s="52"/>
      <c r="D1016" s="52"/>
      <c r="E1016" s="52"/>
      <c r="F1016"/>
      <c r="G1016"/>
      <c r="H1016"/>
      <c r="I1016"/>
      <c r="J1016" s="64"/>
      <c r="K1016"/>
      <c r="L1016"/>
      <c r="M1016"/>
      <c r="N1016" s="64"/>
      <c r="O1016"/>
      <c r="P1016"/>
      <c r="Q1016"/>
      <c r="R1016" s="64"/>
      <c r="S1016"/>
      <c r="T1016"/>
      <c r="U1016"/>
      <c r="V1016" s="64"/>
      <c r="W1016"/>
      <c r="X1016"/>
      <c r="Y1016"/>
      <c r="Z1016"/>
      <c r="AA1016"/>
      <c r="AB1016"/>
    </row>
    <row r="1017" spans="1:28" x14ac:dyDescent="0.2">
      <c r="A1017"/>
      <c r="B1017"/>
      <c r="C1017" s="52"/>
      <c r="D1017" s="52"/>
      <c r="E1017" s="52"/>
      <c r="F1017"/>
      <c r="G1017"/>
      <c r="H1017"/>
      <c r="I1017"/>
      <c r="J1017" s="64"/>
      <c r="K1017"/>
      <c r="L1017"/>
      <c r="M1017"/>
      <c r="N1017" s="64"/>
      <c r="O1017"/>
      <c r="P1017"/>
      <c r="Q1017"/>
      <c r="R1017" s="64"/>
      <c r="S1017"/>
      <c r="T1017"/>
      <c r="U1017"/>
      <c r="V1017" s="64"/>
      <c r="W1017"/>
      <c r="X1017"/>
      <c r="Y1017"/>
      <c r="Z1017"/>
      <c r="AA1017"/>
      <c r="AB1017"/>
    </row>
    <row r="1018" spans="1:28" x14ac:dyDescent="0.2">
      <c r="A1018"/>
      <c r="B1018"/>
      <c r="C1018" s="52"/>
      <c r="D1018" s="52"/>
      <c r="E1018" s="52"/>
      <c r="F1018"/>
      <c r="G1018"/>
      <c r="H1018"/>
      <c r="I1018"/>
      <c r="J1018" s="64"/>
      <c r="K1018"/>
      <c r="L1018"/>
      <c r="M1018"/>
      <c r="N1018" s="64"/>
      <c r="O1018"/>
      <c r="P1018"/>
      <c r="Q1018"/>
      <c r="R1018" s="64"/>
      <c r="S1018"/>
      <c r="T1018"/>
      <c r="U1018"/>
      <c r="V1018" s="64"/>
      <c r="W1018"/>
      <c r="X1018"/>
      <c r="Y1018"/>
      <c r="Z1018"/>
      <c r="AA1018"/>
      <c r="AB1018"/>
    </row>
    <row r="1019" spans="1:28" x14ac:dyDescent="0.2">
      <c r="A1019"/>
      <c r="B1019"/>
      <c r="C1019" s="52"/>
      <c r="D1019" s="52"/>
      <c r="E1019" s="52"/>
      <c r="F1019"/>
      <c r="G1019"/>
      <c r="H1019"/>
      <c r="I1019"/>
      <c r="J1019" s="64"/>
      <c r="K1019"/>
      <c r="L1019"/>
      <c r="M1019"/>
      <c r="N1019" s="64"/>
      <c r="O1019"/>
      <c r="P1019"/>
      <c r="Q1019"/>
      <c r="R1019" s="64"/>
      <c r="S1019"/>
      <c r="T1019"/>
      <c r="U1019"/>
      <c r="V1019" s="64"/>
      <c r="W1019"/>
      <c r="X1019"/>
      <c r="Y1019"/>
      <c r="Z1019"/>
      <c r="AA1019"/>
      <c r="AB1019"/>
    </row>
    <row r="1020" spans="1:28" x14ac:dyDescent="0.2">
      <c r="A1020"/>
      <c r="B1020"/>
      <c r="C1020" s="52"/>
      <c r="D1020" s="52"/>
      <c r="E1020" s="52"/>
      <c r="F1020"/>
      <c r="G1020"/>
      <c r="H1020"/>
      <c r="I1020"/>
      <c r="J1020" s="64"/>
      <c r="K1020"/>
      <c r="L1020"/>
      <c r="M1020"/>
      <c r="N1020" s="64"/>
      <c r="O1020"/>
      <c r="P1020"/>
      <c r="Q1020"/>
      <c r="R1020" s="64"/>
      <c r="S1020"/>
      <c r="T1020"/>
      <c r="U1020"/>
      <c r="V1020" s="64"/>
      <c r="W1020"/>
      <c r="X1020"/>
      <c r="Y1020"/>
      <c r="Z1020"/>
      <c r="AA1020"/>
      <c r="AB1020"/>
    </row>
    <row r="1021" spans="1:28" x14ac:dyDescent="0.2">
      <c r="A1021"/>
      <c r="B1021"/>
      <c r="C1021" s="52"/>
      <c r="D1021" s="52"/>
      <c r="E1021" s="52"/>
      <c r="F1021"/>
      <c r="G1021"/>
      <c r="H1021"/>
      <c r="I1021"/>
      <c r="J1021" s="64"/>
      <c r="K1021"/>
      <c r="L1021"/>
      <c r="M1021"/>
      <c r="N1021" s="64"/>
      <c r="O1021"/>
      <c r="P1021"/>
      <c r="Q1021"/>
      <c r="R1021" s="64"/>
      <c r="S1021"/>
      <c r="T1021"/>
      <c r="U1021"/>
      <c r="V1021" s="64"/>
      <c r="W1021"/>
      <c r="X1021"/>
      <c r="Y1021"/>
      <c r="Z1021"/>
      <c r="AA1021"/>
      <c r="AB1021"/>
    </row>
    <row r="1022" spans="1:28" x14ac:dyDescent="0.2">
      <c r="A1022"/>
      <c r="B1022"/>
      <c r="C1022" s="52"/>
      <c r="D1022" s="52"/>
      <c r="E1022" s="52"/>
      <c r="F1022"/>
      <c r="G1022"/>
      <c r="H1022"/>
      <c r="I1022"/>
      <c r="J1022" s="64"/>
      <c r="K1022"/>
      <c r="L1022"/>
      <c r="M1022"/>
      <c r="N1022" s="64"/>
      <c r="O1022"/>
      <c r="P1022"/>
      <c r="Q1022"/>
      <c r="R1022" s="64"/>
      <c r="S1022"/>
      <c r="T1022"/>
      <c r="U1022"/>
      <c r="V1022" s="64"/>
      <c r="W1022"/>
      <c r="X1022"/>
      <c r="Y1022"/>
      <c r="Z1022"/>
      <c r="AA1022"/>
      <c r="AB1022"/>
    </row>
    <row r="1023" spans="1:28" x14ac:dyDescent="0.2">
      <c r="A1023"/>
      <c r="B1023"/>
      <c r="C1023" s="52"/>
      <c r="D1023" s="52"/>
      <c r="E1023" s="52"/>
      <c r="F1023"/>
      <c r="G1023"/>
      <c r="H1023"/>
      <c r="I1023"/>
      <c r="J1023" s="64"/>
      <c r="K1023"/>
      <c r="L1023"/>
      <c r="M1023"/>
      <c r="N1023" s="64"/>
      <c r="O1023"/>
      <c r="P1023"/>
      <c r="Q1023"/>
      <c r="R1023" s="64"/>
      <c r="S1023"/>
      <c r="T1023"/>
      <c r="U1023"/>
      <c r="V1023" s="64"/>
      <c r="W1023"/>
      <c r="X1023"/>
      <c r="Y1023"/>
      <c r="Z1023"/>
      <c r="AA1023"/>
      <c r="AB1023"/>
    </row>
    <row r="1024" spans="1:28" x14ac:dyDescent="0.2">
      <c r="A1024"/>
      <c r="B1024"/>
      <c r="C1024" s="52"/>
      <c r="D1024" s="52"/>
      <c r="E1024" s="52"/>
      <c r="F1024"/>
      <c r="G1024"/>
      <c r="H1024"/>
      <c r="I1024"/>
      <c r="J1024" s="64"/>
      <c r="K1024"/>
      <c r="L1024"/>
      <c r="M1024"/>
      <c r="N1024" s="64"/>
      <c r="O1024"/>
      <c r="P1024"/>
      <c r="Q1024"/>
      <c r="R1024" s="64"/>
      <c r="S1024"/>
      <c r="T1024"/>
      <c r="U1024"/>
      <c r="V1024" s="64"/>
      <c r="W1024"/>
      <c r="X1024"/>
      <c r="Y1024"/>
      <c r="Z1024"/>
      <c r="AA1024"/>
      <c r="AB1024"/>
    </row>
    <row r="1025" spans="1:28" x14ac:dyDescent="0.2">
      <c r="A1025"/>
      <c r="B1025"/>
      <c r="C1025" s="52"/>
      <c r="D1025" s="52"/>
      <c r="E1025" s="52"/>
      <c r="F1025"/>
      <c r="G1025"/>
      <c r="H1025"/>
      <c r="I1025"/>
      <c r="J1025" s="64"/>
      <c r="K1025"/>
      <c r="L1025"/>
      <c r="M1025"/>
      <c r="N1025" s="64"/>
      <c r="O1025"/>
      <c r="P1025"/>
      <c r="Q1025"/>
      <c r="R1025" s="64"/>
      <c r="S1025"/>
      <c r="T1025"/>
      <c r="U1025"/>
      <c r="V1025" s="64"/>
      <c r="W1025"/>
      <c r="X1025"/>
      <c r="Y1025"/>
      <c r="Z1025"/>
      <c r="AA1025"/>
      <c r="AB1025"/>
    </row>
    <row r="1026" spans="1:28" x14ac:dyDescent="0.2">
      <c r="A1026"/>
      <c r="B1026"/>
      <c r="C1026" s="52"/>
      <c r="D1026" s="52"/>
      <c r="E1026" s="52"/>
      <c r="F1026"/>
      <c r="G1026"/>
      <c r="H1026"/>
      <c r="I1026"/>
      <c r="J1026" s="64"/>
      <c r="K1026"/>
      <c r="L1026"/>
      <c r="M1026"/>
      <c r="N1026" s="64"/>
      <c r="O1026"/>
      <c r="P1026"/>
      <c r="Q1026"/>
      <c r="R1026" s="64"/>
      <c r="S1026"/>
      <c r="T1026"/>
      <c r="U1026"/>
      <c r="V1026" s="64"/>
      <c r="W1026"/>
      <c r="X1026"/>
      <c r="Y1026"/>
      <c r="Z1026"/>
      <c r="AA1026"/>
      <c r="AB1026"/>
    </row>
    <row r="1027" spans="1:28" x14ac:dyDescent="0.2">
      <c r="A1027"/>
      <c r="B1027"/>
      <c r="C1027" s="52"/>
      <c r="D1027" s="52"/>
      <c r="E1027" s="52"/>
      <c r="F1027"/>
      <c r="G1027"/>
      <c r="H1027"/>
      <c r="I1027"/>
      <c r="J1027" s="64"/>
      <c r="K1027"/>
      <c r="L1027"/>
      <c r="M1027"/>
      <c r="N1027" s="64"/>
      <c r="O1027"/>
      <c r="P1027"/>
      <c r="Q1027"/>
      <c r="R1027" s="64"/>
      <c r="S1027"/>
      <c r="T1027"/>
      <c r="U1027"/>
      <c r="V1027" s="64"/>
      <c r="W1027"/>
      <c r="X1027"/>
      <c r="Y1027"/>
      <c r="Z1027"/>
      <c r="AA1027"/>
      <c r="AB1027"/>
    </row>
    <row r="1028" spans="1:28" x14ac:dyDescent="0.2">
      <c r="A1028"/>
      <c r="B1028"/>
      <c r="C1028" s="52"/>
      <c r="D1028" s="52"/>
      <c r="E1028" s="52"/>
      <c r="F1028"/>
      <c r="G1028"/>
      <c r="H1028"/>
      <c r="I1028"/>
      <c r="J1028" s="64"/>
      <c r="K1028"/>
      <c r="L1028"/>
      <c r="M1028"/>
      <c r="N1028" s="64"/>
      <c r="O1028"/>
      <c r="P1028"/>
      <c r="Q1028"/>
      <c r="R1028" s="64"/>
      <c r="S1028"/>
      <c r="T1028"/>
      <c r="U1028"/>
      <c r="V1028" s="64"/>
      <c r="W1028"/>
      <c r="X1028"/>
      <c r="Y1028"/>
      <c r="Z1028"/>
      <c r="AA1028"/>
      <c r="AB1028"/>
    </row>
    <row r="1029" spans="1:28" x14ac:dyDescent="0.2">
      <c r="A1029"/>
      <c r="B1029"/>
      <c r="C1029" s="52"/>
      <c r="D1029" s="52"/>
      <c r="E1029" s="52"/>
      <c r="F1029"/>
      <c r="G1029"/>
      <c r="H1029"/>
      <c r="I1029"/>
      <c r="J1029" s="64"/>
      <c r="K1029"/>
      <c r="L1029"/>
      <c r="M1029"/>
      <c r="N1029" s="64"/>
      <c r="O1029"/>
      <c r="P1029"/>
      <c r="Q1029"/>
      <c r="R1029" s="64"/>
      <c r="S1029"/>
      <c r="T1029"/>
      <c r="U1029"/>
      <c r="V1029" s="64"/>
      <c r="W1029"/>
      <c r="X1029"/>
      <c r="Y1029"/>
      <c r="Z1029"/>
      <c r="AA1029"/>
      <c r="AB1029"/>
    </row>
    <row r="1030" spans="1:28" x14ac:dyDescent="0.2">
      <c r="A1030"/>
      <c r="B1030"/>
      <c r="C1030" s="52"/>
      <c r="D1030" s="52"/>
      <c r="E1030" s="52"/>
      <c r="F1030"/>
      <c r="G1030"/>
      <c r="H1030"/>
      <c r="I1030"/>
      <c r="J1030" s="64"/>
      <c r="K1030"/>
      <c r="L1030"/>
      <c r="M1030"/>
      <c r="N1030" s="64"/>
      <c r="O1030"/>
      <c r="P1030"/>
      <c r="Q1030"/>
      <c r="R1030" s="64"/>
      <c r="S1030"/>
      <c r="T1030"/>
      <c r="U1030"/>
      <c r="V1030" s="64"/>
      <c r="W1030"/>
      <c r="X1030"/>
      <c r="Y1030"/>
      <c r="Z1030"/>
      <c r="AA1030"/>
      <c r="AB1030"/>
    </row>
    <row r="1031" spans="1:28" x14ac:dyDescent="0.2">
      <c r="A1031"/>
      <c r="B1031"/>
      <c r="C1031" s="52"/>
      <c r="D1031" s="52"/>
      <c r="E1031" s="52"/>
      <c r="F1031"/>
      <c r="G1031"/>
      <c r="H1031"/>
      <c r="I1031"/>
      <c r="J1031" s="64"/>
      <c r="K1031"/>
      <c r="L1031"/>
      <c r="M1031"/>
      <c r="N1031" s="64"/>
      <c r="O1031"/>
      <c r="P1031"/>
      <c r="Q1031"/>
      <c r="R1031" s="64"/>
      <c r="S1031"/>
      <c r="T1031"/>
      <c r="U1031"/>
      <c r="V1031" s="64"/>
      <c r="W1031"/>
      <c r="X1031"/>
      <c r="Y1031"/>
      <c r="Z1031"/>
      <c r="AA1031"/>
      <c r="AB1031"/>
    </row>
    <row r="1032" spans="1:28" x14ac:dyDescent="0.2">
      <c r="A1032"/>
      <c r="B1032"/>
      <c r="C1032" s="52"/>
      <c r="D1032" s="52"/>
      <c r="E1032" s="52"/>
      <c r="F1032"/>
      <c r="G1032"/>
      <c r="H1032"/>
      <c r="I1032"/>
      <c r="J1032" s="64"/>
      <c r="K1032"/>
      <c r="L1032"/>
      <c r="M1032"/>
      <c r="N1032" s="64"/>
      <c r="O1032"/>
      <c r="P1032"/>
      <c r="Q1032"/>
      <c r="R1032" s="64"/>
      <c r="S1032"/>
      <c r="T1032"/>
      <c r="U1032"/>
      <c r="V1032" s="64"/>
      <c r="W1032"/>
      <c r="X1032"/>
      <c r="Y1032"/>
      <c r="Z1032"/>
      <c r="AA1032"/>
      <c r="AB1032"/>
    </row>
    <row r="1033" spans="1:28" x14ac:dyDescent="0.2">
      <c r="A1033"/>
      <c r="B1033"/>
      <c r="C1033" s="52"/>
      <c r="D1033" s="52"/>
      <c r="E1033" s="52"/>
      <c r="F1033"/>
      <c r="G1033"/>
      <c r="H1033"/>
      <c r="I1033"/>
      <c r="J1033" s="64"/>
      <c r="K1033"/>
      <c r="L1033"/>
      <c r="M1033"/>
      <c r="N1033" s="64"/>
      <c r="O1033"/>
      <c r="P1033"/>
      <c r="Q1033"/>
      <c r="R1033" s="64"/>
      <c r="S1033"/>
      <c r="T1033"/>
      <c r="U1033"/>
      <c r="V1033" s="64"/>
      <c r="W1033"/>
      <c r="X1033"/>
      <c r="Y1033"/>
      <c r="Z1033"/>
      <c r="AA1033"/>
      <c r="AB1033"/>
    </row>
    <row r="1034" spans="1:28" x14ac:dyDescent="0.2">
      <c r="A1034"/>
      <c r="B1034"/>
      <c r="C1034" s="52"/>
      <c r="D1034" s="52"/>
      <c r="E1034" s="52"/>
      <c r="F1034"/>
      <c r="G1034"/>
      <c r="H1034"/>
      <c r="I1034"/>
      <c r="J1034" s="64"/>
      <c r="K1034"/>
      <c r="L1034"/>
      <c r="M1034"/>
      <c r="N1034" s="64"/>
      <c r="O1034"/>
      <c r="P1034"/>
      <c r="Q1034"/>
      <c r="R1034" s="64"/>
      <c r="S1034"/>
      <c r="T1034"/>
      <c r="U1034"/>
      <c r="V1034" s="64"/>
      <c r="W1034"/>
      <c r="X1034"/>
      <c r="Y1034"/>
      <c r="Z1034"/>
      <c r="AA1034"/>
      <c r="AB1034"/>
    </row>
    <row r="1035" spans="1:28" x14ac:dyDescent="0.2">
      <c r="A1035"/>
      <c r="B1035"/>
      <c r="C1035" s="52"/>
      <c r="D1035" s="52"/>
      <c r="E1035" s="52"/>
      <c r="F1035"/>
      <c r="G1035"/>
      <c r="H1035"/>
      <c r="I1035"/>
      <c r="J1035" s="64"/>
      <c r="K1035"/>
      <c r="L1035"/>
      <c r="M1035"/>
      <c r="N1035" s="64"/>
      <c r="O1035"/>
      <c r="P1035"/>
      <c r="Q1035"/>
      <c r="R1035" s="64"/>
      <c r="S1035"/>
      <c r="T1035"/>
      <c r="U1035"/>
      <c r="V1035" s="64"/>
      <c r="W1035"/>
      <c r="X1035"/>
      <c r="Y1035"/>
      <c r="Z1035"/>
      <c r="AA1035"/>
      <c r="AB1035"/>
    </row>
    <row r="1036" spans="1:28" x14ac:dyDescent="0.2">
      <c r="A1036"/>
      <c r="B1036"/>
      <c r="C1036" s="52"/>
      <c r="D1036" s="52"/>
      <c r="E1036" s="52"/>
      <c r="F1036"/>
      <c r="G1036"/>
      <c r="H1036"/>
      <c r="I1036"/>
      <c r="J1036" s="64"/>
      <c r="K1036"/>
      <c r="L1036"/>
      <c r="M1036"/>
      <c r="N1036" s="64"/>
      <c r="O1036"/>
      <c r="P1036"/>
      <c r="Q1036"/>
      <c r="R1036" s="64"/>
      <c r="S1036"/>
      <c r="T1036"/>
      <c r="U1036"/>
      <c r="V1036" s="64"/>
      <c r="W1036"/>
      <c r="X1036"/>
      <c r="Y1036"/>
      <c r="Z1036"/>
      <c r="AA1036"/>
      <c r="AB1036"/>
    </row>
    <row r="1037" spans="1:28" x14ac:dyDescent="0.2">
      <c r="A1037"/>
      <c r="B1037"/>
      <c r="C1037" s="52"/>
      <c r="D1037" s="52"/>
      <c r="E1037" s="52"/>
      <c r="F1037"/>
      <c r="G1037"/>
      <c r="H1037"/>
      <c r="I1037"/>
      <c r="J1037" s="64"/>
      <c r="K1037"/>
      <c r="L1037"/>
      <c r="M1037"/>
      <c r="N1037" s="64"/>
      <c r="O1037"/>
      <c r="P1037"/>
      <c r="Q1037"/>
      <c r="R1037" s="64"/>
      <c r="S1037"/>
      <c r="T1037"/>
      <c r="U1037"/>
      <c r="V1037" s="64"/>
      <c r="W1037"/>
      <c r="X1037"/>
      <c r="Y1037"/>
      <c r="Z1037"/>
      <c r="AA1037"/>
      <c r="AB1037"/>
    </row>
    <row r="1038" spans="1:28" x14ac:dyDescent="0.2">
      <c r="A1038"/>
      <c r="B1038"/>
      <c r="C1038" s="52"/>
      <c r="D1038" s="52"/>
      <c r="E1038" s="52"/>
      <c r="F1038"/>
      <c r="G1038"/>
      <c r="H1038"/>
      <c r="I1038"/>
      <c r="J1038" s="64"/>
      <c r="K1038"/>
      <c r="L1038"/>
      <c r="M1038"/>
      <c r="N1038" s="64"/>
      <c r="O1038"/>
      <c r="P1038"/>
      <c r="Q1038"/>
      <c r="R1038" s="64"/>
      <c r="S1038"/>
      <c r="T1038"/>
      <c r="U1038"/>
      <c r="V1038" s="64"/>
      <c r="W1038"/>
      <c r="X1038"/>
      <c r="Y1038"/>
      <c r="Z1038"/>
      <c r="AA1038"/>
      <c r="AB1038"/>
    </row>
    <row r="1039" spans="1:28" x14ac:dyDescent="0.2">
      <c r="A1039"/>
      <c r="B1039"/>
      <c r="C1039" s="52"/>
      <c r="D1039" s="52"/>
      <c r="E1039" s="52"/>
      <c r="F1039"/>
      <c r="G1039"/>
      <c r="H1039"/>
      <c r="I1039"/>
      <c r="J1039" s="64"/>
      <c r="K1039"/>
      <c r="L1039"/>
      <c r="M1039"/>
      <c r="N1039" s="64"/>
      <c r="O1039"/>
      <c r="P1039"/>
      <c r="Q1039"/>
      <c r="R1039" s="64"/>
      <c r="S1039"/>
      <c r="T1039"/>
      <c r="U1039"/>
      <c r="V1039" s="64"/>
      <c r="W1039"/>
      <c r="X1039"/>
      <c r="Y1039"/>
      <c r="Z1039"/>
      <c r="AA1039"/>
      <c r="AB1039"/>
    </row>
    <row r="1040" spans="1:28" x14ac:dyDescent="0.2">
      <c r="A1040"/>
      <c r="B1040"/>
      <c r="C1040" s="52"/>
      <c r="D1040" s="52"/>
      <c r="E1040" s="52"/>
      <c r="F1040"/>
      <c r="G1040"/>
      <c r="H1040"/>
      <c r="I1040"/>
      <c r="J1040" s="64"/>
      <c r="K1040"/>
      <c r="L1040"/>
      <c r="M1040"/>
      <c r="N1040" s="64"/>
      <c r="O1040"/>
      <c r="P1040"/>
      <c r="Q1040"/>
      <c r="R1040" s="64"/>
      <c r="S1040"/>
      <c r="T1040"/>
      <c r="U1040"/>
      <c r="V1040" s="64"/>
      <c r="W1040"/>
      <c r="X1040"/>
      <c r="Y1040"/>
      <c r="Z1040"/>
      <c r="AA1040"/>
      <c r="AB1040"/>
    </row>
    <row r="1041" spans="1:28" x14ac:dyDescent="0.2">
      <c r="A1041"/>
      <c r="B1041"/>
      <c r="C1041" s="52"/>
      <c r="D1041" s="52"/>
      <c r="E1041" s="52"/>
      <c r="F1041"/>
      <c r="G1041"/>
      <c r="H1041"/>
      <c r="I1041"/>
      <c r="J1041" s="64"/>
      <c r="K1041"/>
      <c r="L1041"/>
      <c r="M1041"/>
      <c r="N1041" s="64"/>
      <c r="O1041"/>
      <c r="P1041"/>
      <c r="Q1041"/>
      <c r="R1041" s="64"/>
      <c r="S1041"/>
      <c r="T1041"/>
      <c r="U1041"/>
      <c r="V1041" s="64"/>
      <c r="W1041"/>
      <c r="X1041"/>
      <c r="Y1041"/>
      <c r="Z1041"/>
      <c r="AA1041"/>
      <c r="AB1041"/>
    </row>
    <row r="1042" spans="1:28" x14ac:dyDescent="0.2">
      <c r="A1042"/>
      <c r="B1042"/>
      <c r="C1042" s="52"/>
      <c r="D1042" s="52"/>
      <c r="E1042" s="52"/>
      <c r="F1042"/>
      <c r="G1042"/>
      <c r="H1042"/>
      <c r="I1042"/>
      <c r="J1042" s="64"/>
      <c r="K1042"/>
      <c r="L1042"/>
      <c r="M1042"/>
      <c r="N1042" s="64"/>
      <c r="O1042"/>
      <c r="P1042"/>
      <c r="Q1042"/>
      <c r="R1042" s="64"/>
      <c r="S1042"/>
      <c r="T1042"/>
      <c r="U1042"/>
      <c r="V1042" s="64"/>
      <c r="W1042"/>
      <c r="X1042"/>
      <c r="Y1042"/>
      <c r="Z1042"/>
      <c r="AA1042"/>
      <c r="AB1042"/>
    </row>
    <row r="1043" spans="1:28" x14ac:dyDescent="0.2">
      <c r="A1043"/>
      <c r="B1043"/>
      <c r="C1043" s="52"/>
      <c r="D1043" s="52"/>
      <c r="E1043" s="52"/>
      <c r="F1043"/>
      <c r="G1043"/>
      <c r="H1043"/>
      <c r="I1043"/>
      <c r="J1043" s="64"/>
      <c r="K1043"/>
      <c r="L1043"/>
      <c r="M1043"/>
      <c r="N1043" s="64"/>
      <c r="O1043"/>
      <c r="P1043"/>
      <c r="Q1043"/>
      <c r="R1043" s="64"/>
      <c r="S1043"/>
      <c r="T1043"/>
      <c r="U1043"/>
      <c r="V1043" s="64"/>
      <c r="W1043"/>
      <c r="X1043"/>
      <c r="Y1043"/>
      <c r="Z1043"/>
      <c r="AA1043"/>
      <c r="AB1043"/>
    </row>
    <row r="1044" spans="1:28" x14ac:dyDescent="0.2">
      <c r="A1044"/>
      <c r="B1044"/>
      <c r="C1044" s="52"/>
      <c r="D1044" s="52"/>
      <c r="E1044" s="52"/>
      <c r="F1044"/>
      <c r="G1044"/>
      <c r="H1044"/>
      <c r="I1044"/>
      <c r="J1044" s="64"/>
      <c r="K1044"/>
      <c r="L1044"/>
      <c r="M1044"/>
      <c r="N1044" s="64"/>
      <c r="O1044"/>
      <c r="P1044"/>
      <c r="Q1044"/>
      <c r="R1044" s="64"/>
      <c r="S1044"/>
      <c r="T1044"/>
      <c r="U1044"/>
      <c r="V1044" s="64"/>
      <c r="W1044"/>
      <c r="X1044"/>
      <c r="Y1044"/>
      <c r="Z1044"/>
      <c r="AA1044"/>
      <c r="AB1044"/>
    </row>
    <row r="1045" spans="1:28" x14ac:dyDescent="0.2">
      <c r="A1045"/>
      <c r="B1045"/>
      <c r="C1045" s="52"/>
      <c r="D1045" s="52"/>
      <c r="E1045" s="52"/>
      <c r="F1045"/>
      <c r="G1045"/>
      <c r="H1045"/>
      <c r="I1045"/>
      <c r="J1045" s="64"/>
      <c r="K1045"/>
      <c r="L1045"/>
      <c r="M1045"/>
      <c r="N1045" s="64"/>
      <c r="O1045"/>
      <c r="P1045"/>
      <c r="Q1045"/>
      <c r="R1045" s="64"/>
      <c r="S1045"/>
      <c r="T1045"/>
      <c r="U1045"/>
      <c r="V1045" s="64"/>
      <c r="W1045"/>
      <c r="X1045"/>
      <c r="Y1045"/>
      <c r="Z1045"/>
      <c r="AA1045"/>
      <c r="AB1045"/>
    </row>
    <row r="1046" spans="1:28" x14ac:dyDescent="0.2">
      <c r="A1046"/>
      <c r="B1046"/>
      <c r="C1046" s="52"/>
      <c r="D1046" s="52"/>
      <c r="E1046" s="52"/>
      <c r="F1046"/>
      <c r="G1046"/>
      <c r="H1046"/>
      <c r="I1046"/>
      <c r="J1046" s="64"/>
      <c r="K1046"/>
      <c r="L1046"/>
      <c r="M1046"/>
      <c r="N1046" s="64"/>
      <c r="O1046"/>
      <c r="P1046"/>
      <c r="Q1046"/>
      <c r="R1046" s="64"/>
      <c r="S1046"/>
      <c r="T1046"/>
      <c r="U1046"/>
      <c r="V1046" s="64"/>
      <c r="W1046"/>
      <c r="X1046"/>
      <c r="Y1046"/>
      <c r="Z1046"/>
      <c r="AA1046"/>
      <c r="AB1046"/>
    </row>
    <row r="1047" spans="1:28" x14ac:dyDescent="0.2">
      <c r="A1047"/>
      <c r="B1047"/>
      <c r="C1047" s="52"/>
      <c r="D1047" s="52"/>
      <c r="E1047" s="52"/>
      <c r="F1047"/>
      <c r="G1047"/>
      <c r="H1047"/>
      <c r="I1047"/>
      <c r="J1047" s="64"/>
      <c r="K1047"/>
      <c r="L1047"/>
      <c r="M1047"/>
      <c r="N1047" s="64"/>
      <c r="O1047"/>
      <c r="P1047"/>
      <c r="Q1047"/>
      <c r="R1047" s="64"/>
      <c r="S1047"/>
      <c r="T1047"/>
      <c r="U1047"/>
      <c r="V1047" s="64"/>
      <c r="W1047"/>
      <c r="X1047"/>
      <c r="Y1047"/>
      <c r="Z1047"/>
      <c r="AA1047"/>
      <c r="AB1047"/>
    </row>
    <row r="1048" spans="1:28" x14ac:dyDescent="0.2">
      <c r="A1048"/>
      <c r="B1048"/>
      <c r="C1048" s="52"/>
      <c r="D1048" s="52"/>
      <c r="E1048" s="52"/>
      <c r="F1048"/>
      <c r="G1048"/>
      <c r="H1048"/>
      <c r="I1048"/>
      <c r="J1048" s="64"/>
      <c r="K1048"/>
      <c r="L1048"/>
      <c r="M1048"/>
      <c r="N1048" s="64"/>
      <c r="O1048"/>
      <c r="P1048"/>
      <c r="Q1048"/>
      <c r="R1048" s="64"/>
      <c r="S1048"/>
      <c r="T1048"/>
      <c r="U1048"/>
      <c r="V1048" s="64"/>
      <c r="W1048"/>
      <c r="X1048"/>
      <c r="Y1048"/>
      <c r="Z1048"/>
      <c r="AA1048"/>
      <c r="AB1048"/>
    </row>
    <row r="1049" spans="1:28" x14ac:dyDescent="0.2">
      <c r="A1049"/>
      <c r="B1049"/>
      <c r="C1049" s="52"/>
      <c r="D1049" s="52"/>
      <c r="E1049" s="52"/>
      <c r="F1049"/>
      <c r="G1049"/>
      <c r="H1049"/>
      <c r="I1049"/>
      <c r="J1049" s="64"/>
      <c r="K1049"/>
      <c r="L1049"/>
      <c r="M1049"/>
      <c r="N1049" s="64"/>
      <c r="O1049"/>
      <c r="P1049"/>
      <c r="Q1049"/>
      <c r="R1049" s="64"/>
      <c r="S1049"/>
      <c r="T1049"/>
      <c r="U1049"/>
      <c r="V1049" s="64"/>
      <c r="W1049"/>
      <c r="X1049"/>
      <c r="Y1049"/>
      <c r="Z1049"/>
      <c r="AA1049"/>
      <c r="AB1049"/>
    </row>
    <row r="1050" spans="1:28" x14ac:dyDescent="0.2">
      <c r="A1050"/>
      <c r="B1050"/>
      <c r="C1050" s="52"/>
      <c r="D1050" s="52"/>
      <c r="E1050" s="52"/>
      <c r="F1050"/>
      <c r="G1050"/>
      <c r="H1050"/>
      <c r="I1050"/>
      <c r="J1050" s="64"/>
      <c r="K1050"/>
      <c r="L1050"/>
      <c r="M1050"/>
      <c r="N1050" s="64"/>
      <c r="O1050"/>
      <c r="P1050"/>
      <c r="Q1050"/>
      <c r="R1050" s="64"/>
      <c r="S1050"/>
      <c r="T1050"/>
      <c r="U1050"/>
      <c r="V1050" s="64"/>
      <c r="W1050"/>
      <c r="X1050"/>
      <c r="Y1050"/>
      <c r="Z1050"/>
      <c r="AA1050"/>
      <c r="AB1050"/>
    </row>
    <row r="1051" spans="1:28" x14ac:dyDescent="0.2">
      <c r="A1051"/>
      <c r="B1051"/>
      <c r="C1051" s="52"/>
      <c r="D1051" s="52"/>
      <c r="E1051" s="52"/>
      <c r="F1051"/>
      <c r="G1051"/>
      <c r="H1051"/>
      <c r="I1051"/>
      <c r="J1051" s="64"/>
      <c r="K1051"/>
      <c r="L1051"/>
      <c r="M1051"/>
      <c r="N1051" s="64"/>
      <c r="O1051"/>
      <c r="P1051"/>
      <c r="Q1051"/>
      <c r="R1051" s="64"/>
      <c r="S1051"/>
      <c r="T1051"/>
      <c r="U1051"/>
      <c r="V1051" s="64"/>
      <c r="W1051"/>
      <c r="X1051"/>
      <c r="Y1051"/>
      <c r="Z1051"/>
      <c r="AA1051"/>
      <c r="AB1051"/>
    </row>
    <row r="1052" spans="1:28" x14ac:dyDescent="0.2">
      <c r="A1052"/>
      <c r="B1052"/>
      <c r="C1052" s="52"/>
      <c r="D1052" s="52"/>
      <c r="E1052" s="52"/>
      <c r="F1052"/>
      <c r="G1052"/>
      <c r="H1052"/>
      <c r="I1052"/>
      <c r="J1052" s="64"/>
      <c r="K1052"/>
      <c r="L1052"/>
      <c r="M1052"/>
      <c r="N1052" s="64"/>
      <c r="O1052"/>
      <c r="P1052"/>
      <c r="Q1052"/>
      <c r="R1052" s="64"/>
      <c r="S1052"/>
      <c r="T1052"/>
      <c r="U1052"/>
      <c r="V1052" s="64"/>
      <c r="W1052"/>
      <c r="X1052"/>
      <c r="Y1052"/>
      <c r="Z1052"/>
      <c r="AA1052"/>
      <c r="AB1052"/>
    </row>
    <row r="1053" spans="1:28" x14ac:dyDescent="0.2">
      <c r="A1053"/>
      <c r="B1053"/>
      <c r="C1053" s="52"/>
      <c r="D1053" s="52"/>
      <c r="E1053" s="52"/>
      <c r="F1053"/>
      <c r="G1053"/>
      <c r="H1053"/>
      <c r="I1053"/>
      <c r="J1053" s="64"/>
      <c r="K1053"/>
      <c r="L1053"/>
      <c r="M1053"/>
      <c r="N1053" s="64"/>
      <c r="O1053"/>
      <c r="P1053"/>
      <c r="Q1053"/>
      <c r="R1053" s="64"/>
      <c r="S1053"/>
      <c r="T1053"/>
      <c r="U1053"/>
      <c r="V1053" s="64"/>
      <c r="W1053"/>
      <c r="X1053"/>
      <c r="Y1053"/>
      <c r="Z1053"/>
      <c r="AA1053"/>
      <c r="AB1053"/>
    </row>
    <row r="1054" spans="1:28" x14ac:dyDescent="0.2">
      <c r="A1054"/>
      <c r="B1054"/>
      <c r="C1054" s="52"/>
      <c r="D1054" s="52"/>
      <c r="E1054" s="52"/>
      <c r="F1054"/>
      <c r="G1054"/>
      <c r="H1054"/>
      <c r="I1054"/>
      <c r="J1054" s="64"/>
      <c r="K1054"/>
      <c r="L1054"/>
      <c r="M1054"/>
      <c r="N1054" s="64"/>
      <c r="O1054"/>
      <c r="P1054"/>
      <c r="Q1054"/>
      <c r="R1054" s="64"/>
      <c r="S1054"/>
      <c r="T1054"/>
      <c r="U1054"/>
      <c r="V1054" s="64"/>
      <c r="W1054"/>
      <c r="X1054"/>
      <c r="Y1054"/>
      <c r="Z1054"/>
      <c r="AA1054"/>
      <c r="AB1054"/>
    </row>
    <row r="1055" spans="1:28" x14ac:dyDescent="0.2">
      <c r="A1055"/>
      <c r="B1055"/>
      <c r="C1055" s="52"/>
      <c r="D1055" s="52"/>
      <c r="E1055" s="52"/>
      <c r="F1055"/>
      <c r="G1055"/>
      <c r="H1055"/>
      <c r="I1055"/>
      <c r="J1055" s="64"/>
      <c r="K1055"/>
      <c r="L1055"/>
      <c r="M1055"/>
      <c r="N1055" s="64"/>
      <c r="O1055"/>
      <c r="P1055"/>
      <c r="Q1055"/>
      <c r="R1055" s="64"/>
      <c r="S1055"/>
      <c r="T1055"/>
      <c r="U1055"/>
      <c r="V1055" s="64"/>
      <c r="W1055"/>
      <c r="X1055"/>
      <c r="Y1055"/>
      <c r="Z1055"/>
      <c r="AA1055"/>
      <c r="AB1055"/>
    </row>
    <row r="1056" spans="1:28" x14ac:dyDescent="0.2">
      <c r="A1056"/>
      <c r="B1056"/>
      <c r="C1056" s="52"/>
      <c r="D1056" s="52"/>
      <c r="E1056" s="52"/>
      <c r="F1056"/>
      <c r="G1056"/>
      <c r="H1056"/>
      <c r="I1056"/>
      <c r="J1056" s="64"/>
      <c r="K1056"/>
      <c r="L1056"/>
      <c r="M1056"/>
      <c r="N1056" s="64"/>
      <c r="O1056"/>
      <c r="P1056"/>
      <c r="Q1056"/>
      <c r="R1056" s="64"/>
      <c r="S1056"/>
      <c r="T1056"/>
      <c r="U1056"/>
      <c r="V1056" s="64"/>
      <c r="W1056"/>
      <c r="X1056"/>
      <c r="Y1056"/>
      <c r="Z1056"/>
      <c r="AA1056"/>
      <c r="AB1056"/>
    </row>
    <row r="1057" spans="1:28" x14ac:dyDescent="0.2">
      <c r="A1057"/>
      <c r="B1057"/>
      <c r="C1057" s="52"/>
      <c r="D1057" s="52"/>
      <c r="E1057" s="52"/>
      <c r="F1057"/>
      <c r="G1057"/>
      <c r="H1057"/>
      <c r="I1057"/>
      <c r="J1057" s="64"/>
      <c r="K1057"/>
      <c r="L1057"/>
      <c r="M1057"/>
      <c r="N1057" s="64"/>
      <c r="O1057"/>
      <c r="P1057"/>
      <c r="Q1057"/>
      <c r="R1057" s="64"/>
      <c r="S1057"/>
      <c r="T1057"/>
      <c r="U1057"/>
      <c r="V1057" s="64"/>
      <c r="W1057"/>
      <c r="X1057"/>
      <c r="Y1057"/>
      <c r="Z1057"/>
      <c r="AA1057"/>
      <c r="AB1057"/>
    </row>
    <row r="1058" spans="1:28" x14ac:dyDescent="0.2">
      <c r="A1058"/>
      <c r="B1058"/>
      <c r="C1058" s="52"/>
      <c r="D1058" s="52"/>
      <c r="E1058" s="52"/>
      <c r="F1058"/>
      <c r="G1058"/>
      <c r="H1058"/>
      <c r="I1058"/>
      <c r="J1058" s="64"/>
      <c r="K1058"/>
      <c r="L1058"/>
      <c r="M1058"/>
      <c r="N1058" s="64"/>
      <c r="O1058"/>
      <c r="P1058"/>
      <c r="Q1058"/>
      <c r="R1058" s="64"/>
      <c r="S1058"/>
      <c r="T1058"/>
      <c r="U1058"/>
      <c r="V1058" s="64"/>
      <c r="W1058"/>
      <c r="X1058"/>
      <c r="Y1058"/>
      <c r="Z1058"/>
      <c r="AA1058"/>
      <c r="AB1058"/>
    </row>
    <row r="1059" spans="1:28" x14ac:dyDescent="0.2">
      <c r="A1059"/>
      <c r="B1059"/>
      <c r="C1059" s="52"/>
      <c r="D1059" s="52"/>
      <c r="E1059" s="52"/>
      <c r="F1059"/>
      <c r="G1059"/>
      <c r="H1059"/>
      <c r="I1059"/>
      <c r="J1059" s="64"/>
      <c r="K1059"/>
      <c r="L1059"/>
      <c r="M1059"/>
      <c r="N1059" s="64"/>
      <c r="O1059"/>
      <c r="P1059"/>
      <c r="Q1059"/>
      <c r="R1059" s="64"/>
      <c r="S1059"/>
      <c r="T1059"/>
      <c r="U1059"/>
      <c r="V1059" s="64"/>
      <c r="W1059"/>
      <c r="X1059"/>
      <c r="Y1059"/>
      <c r="Z1059"/>
      <c r="AA1059"/>
      <c r="AB1059"/>
    </row>
    <row r="1060" spans="1:28" x14ac:dyDescent="0.2">
      <c r="A1060"/>
      <c r="B1060"/>
      <c r="C1060" s="52"/>
      <c r="D1060" s="52"/>
      <c r="E1060" s="52"/>
      <c r="F1060"/>
      <c r="G1060"/>
      <c r="H1060"/>
      <c r="I1060"/>
      <c r="J1060" s="64"/>
      <c r="K1060"/>
      <c r="L1060"/>
      <c r="M1060"/>
      <c r="N1060" s="64"/>
      <c r="O1060"/>
      <c r="P1060"/>
      <c r="Q1060"/>
      <c r="R1060" s="64"/>
      <c r="S1060"/>
      <c r="T1060"/>
      <c r="U1060"/>
      <c r="V1060" s="64"/>
      <c r="W1060"/>
      <c r="X1060"/>
      <c r="Y1060"/>
      <c r="Z1060"/>
      <c r="AA1060"/>
      <c r="AB1060"/>
    </row>
    <row r="1061" spans="1:28" x14ac:dyDescent="0.2">
      <c r="A1061"/>
      <c r="B1061"/>
      <c r="C1061" s="52"/>
      <c r="D1061" s="52"/>
      <c r="E1061" s="52"/>
      <c r="F1061"/>
      <c r="G1061"/>
      <c r="H1061"/>
      <c r="I1061"/>
      <c r="J1061" s="64"/>
      <c r="K1061"/>
      <c r="L1061"/>
      <c r="M1061"/>
      <c r="N1061" s="64"/>
      <c r="O1061"/>
      <c r="P1061"/>
      <c r="Q1061"/>
      <c r="R1061" s="64"/>
      <c r="S1061"/>
      <c r="T1061"/>
      <c r="U1061"/>
      <c r="V1061" s="64"/>
      <c r="W1061"/>
      <c r="X1061"/>
      <c r="Y1061"/>
      <c r="Z1061"/>
      <c r="AA1061"/>
      <c r="AB1061"/>
    </row>
    <row r="1062" spans="1:28" x14ac:dyDescent="0.2">
      <c r="A1062"/>
      <c r="B1062"/>
      <c r="C1062" s="52"/>
      <c r="D1062" s="52"/>
      <c r="E1062" s="52"/>
      <c r="F1062"/>
      <c r="G1062"/>
      <c r="H1062"/>
      <c r="I1062"/>
      <c r="J1062" s="64"/>
      <c r="K1062"/>
      <c r="L1062"/>
      <c r="M1062"/>
      <c r="N1062" s="64"/>
      <c r="O1062"/>
      <c r="P1062"/>
      <c r="Q1062"/>
      <c r="R1062" s="64"/>
      <c r="S1062"/>
      <c r="T1062"/>
      <c r="U1062"/>
      <c r="V1062" s="64"/>
      <c r="W1062"/>
      <c r="X1062"/>
      <c r="Y1062"/>
      <c r="Z1062"/>
      <c r="AA1062"/>
      <c r="AB1062"/>
    </row>
    <row r="1063" spans="1:28" x14ac:dyDescent="0.2">
      <c r="A1063"/>
      <c r="B1063"/>
      <c r="C1063" s="52"/>
      <c r="D1063" s="52"/>
      <c r="E1063" s="52"/>
      <c r="F1063"/>
      <c r="G1063"/>
      <c r="H1063"/>
      <c r="I1063"/>
      <c r="J1063" s="64"/>
      <c r="K1063"/>
      <c r="L1063"/>
      <c r="M1063"/>
      <c r="N1063" s="64"/>
      <c r="O1063"/>
      <c r="P1063"/>
      <c r="Q1063"/>
      <c r="R1063" s="64"/>
      <c r="S1063"/>
      <c r="T1063"/>
      <c r="U1063"/>
      <c r="V1063" s="64"/>
      <c r="W1063"/>
      <c r="X1063"/>
      <c r="Y1063"/>
      <c r="Z1063"/>
      <c r="AA1063"/>
      <c r="AB1063"/>
    </row>
    <row r="1064" spans="1:28" x14ac:dyDescent="0.2">
      <c r="A1064"/>
      <c r="B1064"/>
      <c r="C1064" s="52"/>
      <c r="D1064" s="52"/>
      <c r="E1064" s="52"/>
      <c r="F1064"/>
      <c r="G1064"/>
      <c r="H1064"/>
      <c r="I1064"/>
      <c r="J1064" s="64"/>
      <c r="K1064"/>
      <c r="L1064"/>
      <c r="M1064"/>
      <c r="N1064" s="64"/>
      <c r="O1064"/>
      <c r="P1064"/>
      <c r="Q1064"/>
      <c r="R1064" s="64"/>
      <c r="S1064"/>
      <c r="T1064"/>
      <c r="U1064"/>
      <c r="V1064" s="64"/>
      <c r="W1064"/>
      <c r="X1064"/>
      <c r="Y1064"/>
      <c r="Z1064"/>
      <c r="AA1064"/>
      <c r="AB1064"/>
    </row>
    <row r="1065" spans="1:28" x14ac:dyDescent="0.2">
      <c r="A1065"/>
      <c r="B1065"/>
      <c r="C1065" s="52"/>
      <c r="D1065" s="52"/>
      <c r="E1065" s="52"/>
      <c r="F1065"/>
      <c r="G1065"/>
      <c r="H1065"/>
      <c r="I1065"/>
      <c r="J1065" s="64"/>
      <c r="K1065"/>
      <c r="L1065"/>
      <c r="M1065"/>
      <c r="N1065" s="64"/>
      <c r="O1065"/>
      <c r="P1065"/>
      <c r="Q1065"/>
      <c r="R1065" s="64"/>
      <c r="S1065"/>
      <c r="T1065"/>
      <c r="U1065"/>
      <c r="V1065" s="64"/>
      <c r="W1065"/>
      <c r="X1065"/>
      <c r="Y1065"/>
      <c r="Z1065"/>
      <c r="AA1065"/>
      <c r="AB1065"/>
    </row>
    <row r="1066" spans="1:28" x14ac:dyDescent="0.2">
      <c r="A1066"/>
      <c r="B1066"/>
      <c r="C1066" s="52"/>
      <c r="D1066" s="52"/>
      <c r="E1066" s="52"/>
      <c r="F1066"/>
      <c r="G1066"/>
      <c r="H1066"/>
      <c r="I1066"/>
      <c r="J1066" s="64"/>
      <c r="K1066"/>
      <c r="L1066"/>
      <c r="M1066"/>
      <c r="N1066" s="64"/>
      <c r="O1066"/>
      <c r="P1066"/>
      <c r="Q1066"/>
      <c r="R1066" s="64"/>
      <c r="S1066"/>
      <c r="T1066"/>
      <c r="U1066"/>
      <c r="V1066" s="64"/>
      <c r="W1066"/>
      <c r="X1066"/>
      <c r="Y1066"/>
      <c r="Z1066"/>
      <c r="AA1066"/>
      <c r="AB1066"/>
    </row>
    <row r="1067" spans="1:28" x14ac:dyDescent="0.2">
      <c r="A1067"/>
      <c r="B1067"/>
      <c r="C1067" s="52"/>
      <c r="D1067" s="52"/>
      <c r="E1067" s="52"/>
      <c r="F1067"/>
      <c r="G1067"/>
      <c r="H1067"/>
      <c r="I1067"/>
      <c r="J1067" s="64"/>
      <c r="K1067"/>
      <c r="L1067"/>
      <c r="M1067"/>
      <c r="N1067" s="64"/>
      <c r="O1067"/>
      <c r="P1067"/>
      <c r="Q1067"/>
      <c r="R1067" s="64"/>
      <c r="S1067"/>
      <c r="T1067"/>
      <c r="U1067"/>
      <c r="V1067" s="64"/>
      <c r="W1067"/>
      <c r="X1067"/>
      <c r="Y1067"/>
      <c r="Z1067"/>
      <c r="AA1067"/>
      <c r="AB1067"/>
    </row>
    <row r="1068" spans="1:28" x14ac:dyDescent="0.2">
      <c r="A1068"/>
      <c r="B1068"/>
      <c r="C1068" s="52"/>
      <c r="D1068" s="52"/>
      <c r="E1068" s="52"/>
      <c r="F1068"/>
      <c r="G1068"/>
      <c r="H1068"/>
      <c r="I1068"/>
      <c r="J1068" s="64"/>
      <c r="K1068"/>
      <c r="L1068"/>
      <c r="M1068"/>
      <c r="N1068" s="64"/>
      <c r="O1068"/>
      <c r="P1068"/>
      <c r="Q1068"/>
      <c r="R1068" s="64"/>
      <c r="S1068"/>
      <c r="T1068"/>
      <c r="U1068"/>
      <c r="V1068" s="64"/>
      <c r="W1068"/>
      <c r="X1068"/>
      <c r="Y1068"/>
      <c r="Z1068"/>
      <c r="AA1068"/>
      <c r="AB1068"/>
    </row>
    <row r="1069" spans="1:28" x14ac:dyDescent="0.2">
      <c r="A1069"/>
      <c r="B1069"/>
      <c r="C1069" s="52"/>
      <c r="D1069" s="52"/>
      <c r="E1069" s="52"/>
      <c r="F1069"/>
      <c r="G1069"/>
      <c r="H1069"/>
      <c r="I1069"/>
      <c r="J1069" s="64"/>
      <c r="K1069"/>
      <c r="L1069"/>
      <c r="M1069"/>
      <c r="N1069" s="64"/>
      <c r="O1069"/>
      <c r="P1069"/>
      <c r="Q1069"/>
      <c r="R1069" s="64"/>
      <c r="S1069"/>
      <c r="T1069"/>
      <c r="U1069"/>
      <c r="V1069" s="64"/>
      <c r="W1069"/>
      <c r="X1069"/>
      <c r="Y1069"/>
      <c r="Z1069"/>
      <c r="AA1069"/>
      <c r="AB1069"/>
    </row>
    <row r="1070" spans="1:28" x14ac:dyDescent="0.2">
      <c r="A1070"/>
      <c r="B1070"/>
      <c r="C1070" s="52"/>
      <c r="D1070" s="52"/>
      <c r="E1070" s="52"/>
      <c r="F1070"/>
      <c r="G1070"/>
      <c r="H1070"/>
      <c r="I1070"/>
      <c r="J1070" s="64"/>
      <c r="K1070"/>
      <c r="L1070"/>
      <c r="M1070"/>
      <c r="N1070" s="64"/>
      <c r="O1070"/>
      <c r="P1070"/>
      <c r="Q1070"/>
      <c r="R1070" s="64"/>
      <c r="S1070"/>
      <c r="T1070"/>
      <c r="U1070"/>
      <c r="V1070" s="64"/>
      <c r="W1070"/>
      <c r="X1070"/>
      <c r="Y1070"/>
      <c r="Z1070"/>
      <c r="AA1070"/>
      <c r="AB1070"/>
    </row>
    <row r="1071" spans="1:28" x14ac:dyDescent="0.2">
      <c r="A1071"/>
      <c r="B1071"/>
      <c r="C1071" s="52"/>
      <c r="D1071" s="52"/>
      <c r="E1071" s="52"/>
      <c r="F1071"/>
      <c r="G1071"/>
      <c r="H1071"/>
      <c r="I1071"/>
      <c r="J1071" s="64"/>
      <c r="K1071"/>
      <c r="L1071"/>
      <c r="M1071"/>
      <c r="N1071" s="64"/>
      <c r="O1071"/>
      <c r="P1071"/>
      <c r="Q1071"/>
      <c r="R1071" s="64"/>
      <c r="S1071"/>
      <c r="T1071"/>
      <c r="U1071"/>
      <c r="V1071" s="64"/>
      <c r="W1071"/>
      <c r="X1071"/>
      <c r="Y1071"/>
      <c r="Z1071"/>
      <c r="AA1071"/>
      <c r="AB1071"/>
    </row>
    <row r="1072" spans="1:28" x14ac:dyDescent="0.2">
      <c r="A1072"/>
      <c r="B1072"/>
      <c r="C1072" s="52"/>
      <c r="D1072" s="52"/>
      <c r="E1072" s="52"/>
      <c r="F1072"/>
      <c r="G1072"/>
      <c r="H1072"/>
      <c r="I1072"/>
      <c r="J1072" s="64"/>
      <c r="K1072"/>
      <c r="L1072"/>
      <c r="M1072"/>
      <c r="N1072" s="64"/>
      <c r="O1072"/>
      <c r="P1072"/>
      <c r="Q1072"/>
      <c r="R1072" s="64"/>
      <c r="S1072"/>
      <c r="T1072"/>
      <c r="U1072"/>
      <c r="V1072" s="64"/>
      <c r="W1072"/>
      <c r="X1072"/>
      <c r="Y1072"/>
      <c r="Z1072"/>
      <c r="AA1072"/>
      <c r="AB1072"/>
    </row>
    <row r="1073" spans="1:28" x14ac:dyDescent="0.2">
      <c r="A1073"/>
      <c r="B1073"/>
      <c r="C1073" s="52"/>
      <c r="D1073" s="52"/>
      <c r="E1073" s="52"/>
      <c r="F1073"/>
      <c r="G1073"/>
      <c r="H1073"/>
      <c r="I1073"/>
      <c r="J1073" s="64"/>
      <c r="K1073"/>
      <c r="L1073"/>
      <c r="M1073"/>
      <c r="N1073" s="64"/>
      <c r="O1073"/>
      <c r="P1073"/>
      <c r="Q1073"/>
      <c r="R1073" s="64"/>
      <c r="S1073"/>
      <c r="T1073"/>
      <c r="U1073"/>
      <c r="V1073" s="64"/>
      <c r="W1073"/>
      <c r="X1073"/>
      <c r="Y1073"/>
      <c r="Z1073"/>
      <c r="AA1073"/>
      <c r="AB1073"/>
    </row>
    <row r="1074" spans="1:28" x14ac:dyDescent="0.2">
      <c r="A1074"/>
      <c r="B1074"/>
      <c r="C1074" s="52"/>
      <c r="D1074" s="52"/>
      <c r="E1074" s="52"/>
      <c r="F1074"/>
      <c r="G1074"/>
      <c r="H1074"/>
      <c r="I1074"/>
      <c r="J1074" s="64"/>
      <c r="K1074"/>
      <c r="L1074"/>
      <c r="M1074"/>
      <c r="N1074" s="64"/>
      <c r="O1074"/>
      <c r="P1074"/>
      <c r="Q1074"/>
      <c r="R1074" s="64"/>
      <c r="S1074"/>
      <c r="T1074"/>
      <c r="U1074"/>
      <c r="V1074" s="64"/>
      <c r="W1074"/>
      <c r="X1074"/>
      <c r="Y1074"/>
      <c r="Z1074"/>
      <c r="AA1074"/>
      <c r="AB1074"/>
    </row>
    <row r="1075" spans="1:28" x14ac:dyDescent="0.2">
      <c r="A1075"/>
      <c r="B1075"/>
      <c r="C1075" s="52"/>
      <c r="D1075" s="52"/>
      <c r="E1075" s="52"/>
      <c r="F1075"/>
      <c r="G1075"/>
      <c r="H1075"/>
      <c r="I1075"/>
      <c r="J1075" s="64"/>
      <c r="K1075"/>
      <c r="L1075"/>
      <c r="M1075"/>
      <c r="N1075" s="64"/>
      <c r="O1075"/>
      <c r="P1075"/>
      <c r="Q1075"/>
      <c r="R1075" s="64"/>
      <c r="S1075"/>
      <c r="T1075"/>
      <c r="U1075"/>
      <c r="V1075" s="64"/>
      <c r="W1075"/>
      <c r="X1075"/>
      <c r="Y1075"/>
      <c r="Z1075"/>
      <c r="AA1075"/>
      <c r="AB1075"/>
    </row>
    <row r="1076" spans="1:28" x14ac:dyDescent="0.2">
      <c r="A1076"/>
      <c r="B1076"/>
      <c r="C1076" s="52"/>
      <c r="D1076" s="52"/>
      <c r="E1076" s="52"/>
      <c r="F1076"/>
      <c r="G1076"/>
      <c r="H1076"/>
      <c r="I1076"/>
      <c r="J1076" s="64"/>
      <c r="K1076"/>
      <c r="L1076"/>
      <c r="M1076"/>
      <c r="N1076" s="64"/>
      <c r="O1076"/>
      <c r="P1076"/>
      <c r="Q1076"/>
      <c r="R1076" s="64"/>
      <c r="S1076"/>
      <c r="T1076"/>
      <c r="U1076"/>
      <c r="V1076" s="64"/>
      <c r="W1076"/>
      <c r="X1076"/>
      <c r="Y1076"/>
      <c r="Z1076"/>
      <c r="AA1076"/>
      <c r="AB1076"/>
    </row>
    <row r="1077" spans="1:28" x14ac:dyDescent="0.2">
      <c r="A1077"/>
      <c r="B1077"/>
      <c r="C1077" s="52"/>
      <c r="D1077" s="52"/>
      <c r="E1077" s="52"/>
      <c r="F1077"/>
      <c r="G1077"/>
      <c r="H1077"/>
      <c r="I1077"/>
      <c r="J1077" s="64"/>
      <c r="K1077"/>
      <c r="L1077"/>
      <c r="M1077"/>
      <c r="N1077" s="64"/>
      <c r="O1077"/>
      <c r="P1077"/>
      <c r="Q1077"/>
      <c r="R1077" s="64"/>
      <c r="S1077"/>
      <c r="T1077"/>
      <c r="U1077"/>
      <c r="V1077" s="64"/>
      <c r="W1077"/>
      <c r="X1077"/>
      <c r="Y1077"/>
      <c r="Z1077"/>
      <c r="AA1077"/>
      <c r="AB1077"/>
    </row>
    <row r="1078" spans="1:28" x14ac:dyDescent="0.2">
      <c r="A1078"/>
      <c r="B1078"/>
      <c r="C1078" s="52"/>
      <c r="D1078" s="52"/>
      <c r="E1078" s="52"/>
      <c r="F1078"/>
      <c r="G1078"/>
      <c r="H1078"/>
      <c r="I1078"/>
      <c r="J1078" s="64"/>
      <c r="K1078"/>
      <c r="L1078"/>
      <c r="M1078"/>
      <c r="N1078" s="64"/>
      <c r="O1078"/>
      <c r="P1078"/>
      <c r="Q1078"/>
      <c r="R1078" s="64"/>
      <c r="S1078"/>
      <c r="T1078"/>
      <c r="U1078"/>
      <c r="V1078" s="64"/>
      <c r="W1078"/>
      <c r="X1078"/>
      <c r="Y1078"/>
      <c r="Z1078"/>
      <c r="AA1078"/>
      <c r="AB1078"/>
    </row>
    <row r="1079" spans="1:28" x14ac:dyDescent="0.2">
      <c r="A1079"/>
      <c r="B1079"/>
      <c r="C1079" s="52"/>
      <c r="D1079" s="52"/>
      <c r="E1079" s="52"/>
      <c r="F1079"/>
      <c r="G1079"/>
      <c r="H1079"/>
      <c r="I1079"/>
      <c r="J1079" s="64"/>
      <c r="K1079"/>
      <c r="L1079"/>
      <c r="M1079"/>
      <c r="N1079" s="64"/>
      <c r="O1079"/>
      <c r="P1079"/>
      <c r="Q1079"/>
      <c r="R1079" s="64"/>
      <c r="S1079"/>
      <c r="T1079"/>
      <c r="U1079"/>
      <c r="V1079" s="64"/>
      <c r="W1079"/>
      <c r="X1079"/>
      <c r="Y1079"/>
      <c r="Z1079"/>
      <c r="AA1079"/>
      <c r="AB1079"/>
    </row>
    <row r="1080" spans="1:28" x14ac:dyDescent="0.2">
      <c r="A1080"/>
      <c r="B1080"/>
      <c r="C1080" s="52"/>
      <c r="D1080" s="52"/>
      <c r="E1080" s="52"/>
      <c r="F1080"/>
      <c r="G1080"/>
      <c r="H1080"/>
      <c r="I1080"/>
      <c r="J1080" s="64"/>
      <c r="K1080"/>
      <c r="L1080"/>
      <c r="M1080"/>
      <c r="N1080" s="64"/>
      <c r="O1080"/>
      <c r="P1080"/>
      <c r="Q1080"/>
      <c r="R1080" s="64"/>
      <c r="S1080"/>
      <c r="T1080"/>
      <c r="U1080"/>
      <c r="V1080" s="64"/>
      <c r="W1080"/>
      <c r="X1080"/>
      <c r="Y1080"/>
      <c r="Z1080"/>
      <c r="AA1080"/>
      <c r="AB1080"/>
    </row>
    <row r="1081" spans="1:28" x14ac:dyDescent="0.2">
      <c r="A1081"/>
      <c r="B1081"/>
      <c r="C1081" s="52"/>
      <c r="D1081" s="52"/>
      <c r="E1081" s="52"/>
      <c r="F1081"/>
      <c r="G1081"/>
      <c r="H1081"/>
      <c r="I1081"/>
      <c r="J1081" s="64"/>
      <c r="K1081"/>
      <c r="L1081"/>
      <c r="M1081"/>
      <c r="N1081" s="64"/>
      <c r="O1081"/>
      <c r="P1081"/>
      <c r="Q1081"/>
      <c r="R1081" s="64"/>
      <c r="S1081"/>
      <c r="T1081"/>
      <c r="U1081"/>
      <c r="V1081" s="64"/>
      <c r="W1081"/>
      <c r="X1081"/>
      <c r="Y1081"/>
      <c r="Z1081"/>
      <c r="AA1081"/>
      <c r="AB1081"/>
    </row>
    <row r="1082" spans="1:28" x14ac:dyDescent="0.2">
      <c r="A1082"/>
      <c r="B1082"/>
      <c r="C1082" s="52"/>
      <c r="D1082" s="52"/>
      <c r="E1082" s="52"/>
      <c r="F1082"/>
      <c r="G1082"/>
      <c r="H1082"/>
      <c r="I1082"/>
      <c r="J1082" s="64"/>
      <c r="K1082"/>
      <c r="L1082"/>
      <c r="M1082"/>
      <c r="N1082" s="64"/>
      <c r="O1082"/>
      <c r="P1082"/>
      <c r="Q1082"/>
      <c r="R1082" s="64"/>
      <c r="S1082"/>
      <c r="T1082"/>
      <c r="U1082"/>
      <c r="V1082" s="64"/>
      <c r="W1082"/>
      <c r="X1082"/>
      <c r="Y1082"/>
      <c r="Z1082"/>
      <c r="AA1082"/>
      <c r="AB1082"/>
    </row>
    <row r="1083" spans="1:28" x14ac:dyDescent="0.2">
      <c r="A1083"/>
      <c r="B1083"/>
      <c r="C1083" s="52"/>
      <c r="D1083" s="52"/>
      <c r="E1083" s="52"/>
      <c r="F1083"/>
      <c r="G1083"/>
      <c r="H1083"/>
      <c r="I1083"/>
      <c r="J1083" s="64"/>
      <c r="K1083"/>
      <c r="L1083"/>
      <c r="M1083"/>
      <c r="N1083" s="64"/>
      <c r="O1083"/>
      <c r="P1083"/>
      <c r="Q1083"/>
      <c r="R1083" s="64"/>
      <c r="S1083"/>
      <c r="T1083"/>
      <c r="U1083"/>
      <c r="V1083" s="64"/>
      <c r="W1083"/>
      <c r="X1083"/>
      <c r="Y1083"/>
      <c r="Z1083"/>
      <c r="AA1083"/>
      <c r="AB1083"/>
    </row>
    <row r="1084" spans="1:28" x14ac:dyDescent="0.2">
      <c r="A1084"/>
      <c r="B1084"/>
      <c r="C1084" s="52"/>
      <c r="D1084" s="52"/>
      <c r="E1084" s="52"/>
      <c r="F1084"/>
      <c r="G1084"/>
      <c r="H1084"/>
      <c r="I1084"/>
      <c r="J1084" s="64"/>
      <c r="K1084"/>
      <c r="L1084"/>
      <c r="M1084"/>
      <c r="N1084" s="64"/>
      <c r="O1084"/>
      <c r="P1084"/>
      <c r="Q1084"/>
      <c r="R1084" s="64"/>
      <c r="S1084"/>
      <c r="T1084"/>
      <c r="U1084"/>
      <c r="V1084" s="64"/>
      <c r="W1084"/>
      <c r="X1084"/>
      <c r="Y1084"/>
      <c r="Z1084"/>
      <c r="AA1084"/>
      <c r="AB1084"/>
    </row>
    <row r="1085" spans="1:28" x14ac:dyDescent="0.2">
      <c r="A1085"/>
      <c r="B1085"/>
      <c r="C1085" s="52"/>
      <c r="D1085" s="52"/>
      <c r="E1085" s="52"/>
      <c r="F1085"/>
      <c r="G1085"/>
      <c r="H1085"/>
      <c r="I1085"/>
      <c r="J1085" s="64"/>
      <c r="K1085"/>
      <c r="L1085"/>
      <c r="M1085"/>
      <c r="N1085" s="64"/>
      <c r="O1085"/>
      <c r="P1085"/>
      <c r="Q1085"/>
      <c r="R1085" s="64"/>
      <c r="S1085"/>
      <c r="T1085"/>
      <c r="U1085"/>
      <c r="V1085" s="64"/>
      <c r="W1085"/>
      <c r="X1085"/>
      <c r="Y1085"/>
      <c r="Z1085"/>
      <c r="AA1085"/>
      <c r="AB1085"/>
    </row>
    <row r="1086" spans="1:28" x14ac:dyDescent="0.2">
      <c r="A1086"/>
      <c r="B1086"/>
      <c r="C1086" s="52"/>
      <c r="D1086" s="52"/>
      <c r="E1086" s="52"/>
      <c r="F1086"/>
      <c r="G1086"/>
      <c r="H1086"/>
      <c r="I1086"/>
      <c r="J1086" s="64"/>
      <c r="K1086"/>
      <c r="L1086"/>
      <c r="M1086"/>
      <c r="N1086" s="64"/>
      <c r="O1086"/>
      <c r="P1086"/>
      <c r="Q1086"/>
      <c r="R1086" s="64"/>
      <c r="S1086"/>
      <c r="T1086"/>
      <c r="U1086"/>
      <c r="V1086" s="64"/>
      <c r="W1086"/>
      <c r="X1086"/>
      <c r="Y1086"/>
      <c r="Z1086"/>
      <c r="AA1086"/>
      <c r="AB1086"/>
    </row>
    <row r="1087" spans="1:28" x14ac:dyDescent="0.2">
      <c r="A1087"/>
      <c r="B1087"/>
      <c r="C1087" s="52"/>
      <c r="D1087" s="52"/>
      <c r="E1087" s="52"/>
      <c r="F1087"/>
      <c r="G1087"/>
      <c r="H1087"/>
      <c r="I1087"/>
      <c r="J1087" s="64"/>
      <c r="K1087"/>
      <c r="L1087"/>
      <c r="M1087"/>
      <c r="N1087" s="64"/>
      <c r="O1087"/>
      <c r="P1087"/>
      <c r="Q1087"/>
      <c r="R1087" s="64"/>
      <c r="S1087"/>
      <c r="T1087"/>
      <c r="U1087"/>
      <c r="V1087" s="64"/>
      <c r="W1087"/>
      <c r="X1087"/>
      <c r="Y1087"/>
      <c r="Z1087"/>
      <c r="AA1087"/>
      <c r="AB1087"/>
    </row>
    <row r="1088" spans="1:28" x14ac:dyDescent="0.2">
      <c r="A1088"/>
      <c r="B1088"/>
      <c r="C1088" s="52"/>
      <c r="D1088" s="52"/>
      <c r="E1088" s="52"/>
      <c r="F1088"/>
      <c r="G1088"/>
      <c r="H1088"/>
      <c r="I1088"/>
      <c r="J1088" s="64"/>
      <c r="K1088"/>
      <c r="L1088"/>
      <c r="M1088"/>
      <c r="N1088" s="64"/>
      <c r="O1088"/>
      <c r="P1088"/>
      <c r="Q1088"/>
      <c r="R1088" s="64"/>
      <c r="S1088"/>
      <c r="T1088"/>
      <c r="U1088"/>
      <c r="V1088" s="64"/>
      <c r="W1088"/>
      <c r="X1088"/>
      <c r="Y1088"/>
      <c r="Z1088"/>
      <c r="AA1088"/>
      <c r="AB1088"/>
    </row>
    <row r="1089" spans="1:28" x14ac:dyDescent="0.2">
      <c r="A1089"/>
      <c r="B1089"/>
      <c r="C1089" s="52"/>
      <c r="D1089" s="52"/>
      <c r="E1089" s="52"/>
      <c r="F1089"/>
      <c r="G1089"/>
      <c r="H1089"/>
      <c r="I1089"/>
      <c r="J1089" s="64"/>
      <c r="K1089"/>
      <c r="L1089"/>
      <c r="M1089"/>
      <c r="N1089" s="64"/>
      <c r="O1089"/>
      <c r="P1089"/>
      <c r="Q1089"/>
      <c r="R1089" s="64"/>
      <c r="S1089"/>
      <c r="T1089"/>
      <c r="U1089"/>
      <c r="V1089" s="64"/>
      <c r="W1089"/>
      <c r="X1089"/>
      <c r="Y1089"/>
      <c r="Z1089"/>
      <c r="AA1089"/>
      <c r="AB1089"/>
    </row>
    <row r="1090" spans="1:28" x14ac:dyDescent="0.2">
      <c r="A1090"/>
      <c r="B1090"/>
      <c r="C1090" s="52"/>
      <c r="D1090" s="52"/>
      <c r="E1090" s="52"/>
      <c r="F1090"/>
      <c r="G1090"/>
      <c r="H1090"/>
      <c r="I1090"/>
      <c r="J1090" s="64"/>
      <c r="K1090"/>
      <c r="L1090"/>
      <c r="M1090"/>
      <c r="N1090" s="64"/>
      <c r="O1090"/>
      <c r="P1090"/>
      <c r="Q1090"/>
      <c r="R1090" s="64"/>
      <c r="S1090"/>
      <c r="T1090"/>
      <c r="U1090"/>
      <c r="V1090" s="64"/>
      <c r="W1090"/>
      <c r="X1090"/>
      <c r="Y1090"/>
      <c r="Z1090"/>
      <c r="AA1090"/>
      <c r="AB1090"/>
    </row>
    <row r="1091" spans="1:28" x14ac:dyDescent="0.2">
      <c r="A1091"/>
      <c r="B1091"/>
      <c r="C1091" s="52"/>
      <c r="D1091" s="52"/>
      <c r="E1091" s="52"/>
      <c r="F1091"/>
      <c r="G1091"/>
      <c r="H1091"/>
      <c r="I1091"/>
      <c r="J1091" s="64"/>
      <c r="K1091"/>
      <c r="L1091"/>
      <c r="M1091"/>
      <c r="N1091" s="64"/>
      <c r="O1091"/>
      <c r="P1091"/>
      <c r="Q1091"/>
      <c r="R1091" s="64"/>
      <c r="S1091"/>
      <c r="T1091"/>
      <c r="U1091"/>
      <c r="V1091" s="64"/>
      <c r="W1091"/>
      <c r="X1091"/>
      <c r="Y1091"/>
      <c r="Z1091"/>
      <c r="AA1091"/>
      <c r="AB1091"/>
    </row>
    <row r="1092" spans="1:28" x14ac:dyDescent="0.2">
      <c r="A1092"/>
      <c r="B1092"/>
      <c r="C1092" s="52"/>
      <c r="D1092" s="52"/>
      <c r="E1092" s="52"/>
      <c r="F1092"/>
      <c r="G1092"/>
      <c r="H1092"/>
      <c r="I1092"/>
      <c r="J1092" s="64"/>
      <c r="K1092"/>
      <c r="L1092"/>
      <c r="M1092"/>
      <c r="N1092" s="64"/>
      <c r="O1092"/>
      <c r="P1092"/>
      <c r="Q1092"/>
      <c r="R1092" s="64"/>
      <c r="S1092"/>
      <c r="T1092"/>
      <c r="U1092"/>
      <c r="V1092" s="64"/>
      <c r="W1092"/>
      <c r="X1092"/>
      <c r="Y1092"/>
      <c r="Z1092"/>
      <c r="AA1092"/>
      <c r="AB1092"/>
    </row>
    <row r="1093" spans="1:28" x14ac:dyDescent="0.2">
      <c r="A1093"/>
      <c r="B1093"/>
      <c r="C1093" s="52"/>
      <c r="D1093" s="52"/>
      <c r="E1093" s="52"/>
      <c r="F1093"/>
      <c r="G1093"/>
      <c r="H1093"/>
      <c r="I1093"/>
      <c r="J1093" s="64"/>
      <c r="K1093"/>
      <c r="L1093"/>
      <c r="M1093"/>
      <c r="N1093" s="64"/>
      <c r="O1093"/>
      <c r="P1093"/>
      <c r="Q1093"/>
      <c r="R1093" s="64"/>
      <c r="S1093"/>
      <c r="T1093"/>
      <c r="U1093"/>
      <c r="V1093" s="64"/>
      <c r="W1093"/>
      <c r="X1093"/>
      <c r="Y1093"/>
      <c r="Z1093"/>
      <c r="AA1093"/>
      <c r="AB1093"/>
    </row>
    <row r="1094" spans="1:28" x14ac:dyDescent="0.2">
      <c r="A1094"/>
      <c r="B1094"/>
      <c r="C1094" s="52"/>
      <c r="D1094" s="52"/>
      <c r="E1094" s="52"/>
      <c r="F1094"/>
      <c r="G1094"/>
      <c r="H1094"/>
      <c r="I1094"/>
      <c r="J1094" s="64"/>
      <c r="K1094"/>
      <c r="L1094"/>
      <c r="M1094"/>
      <c r="N1094" s="64"/>
      <c r="O1094"/>
      <c r="P1094"/>
      <c r="Q1094"/>
      <c r="R1094" s="64"/>
      <c r="S1094"/>
      <c r="T1094"/>
      <c r="U1094"/>
      <c r="V1094" s="64"/>
      <c r="W1094"/>
      <c r="X1094"/>
      <c r="Y1094"/>
      <c r="Z1094"/>
      <c r="AA1094"/>
      <c r="AB1094"/>
    </row>
    <row r="1095" spans="1:28" x14ac:dyDescent="0.2">
      <c r="A1095"/>
      <c r="B1095"/>
      <c r="C1095" s="52"/>
      <c r="D1095" s="52"/>
      <c r="E1095" s="52"/>
      <c r="F1095"/>
      <c r="G1095"/>
      <c r="H1095"/>
      <c r="I1095"/>
      <c r="J1095" s="64"/>
      <c r="K1095"/>
      <c r="L1095"/>
      <c r="M1095"/>
      <c r="N1095" s="64"/>
      <c r="O1095"/>
      <c r="P1095"/>
      <c r="Q1095"/>
      <c r="R1095" s="64"/>
      <c r="S1095"/>
      <c r="T1095"/>
      <c r="U1095"/>
      <c r="V1095" s="64"/>
      <c r="W1095"/>
      <c r="X1095"/>
      <c r="Y1095"/>
      <c r="Z1095"/>
      <c r="AA1095"/>
      <c r="AB1095"/>
    </row>
    <row r="1096" spans="1:28" x14ac:dyDescent="0.2">
      <c r="A1096"/>
      <c r="B1096"/>
      <c r="C1096" s="52"/>
      <c r="D1096" s="52"/>
      <c r="E1096" s="52"/>
      <c r="F1096"/>
      <c r="G1096"/>
      <c r="H1096"/>
      <c r="I1096"/>
      <c r="J1096" s="64"/>
      <c r="K1096"/>
      <c r="L1096"/>
      <c r="M1096"/>
      <c r="N1096" s="64"/>
      <c r="O1096"/>
      <c r="P1096"/>
      <c r="Q1096"/>
      <c r="R1096" s="64"/>
      <c r="S1096"/>
      <c r="T1096"/>
      <c r="U1096"/>
      <c r="V1096" s="64"/>
      <c r="W1096"/>
      <c r="X1096"/>
      <c r="Y1096"/>
      <c r="Z1096"/>
      <c r="AA1096"/>
      <c r="AB1096"/>
    </row>
    <row r="1097" spans="1:28" x14ac:dyDescent="0.2">
      <c r="A1097"/>
      <c r="B1097"/>
      <c r="C1097" s="52"/>
      <c r="D1097" s="52"/>
      <c r="E1097" s="52"/>
      <c r="F1097"/>
      <c r="G1097"/>
      <c r="H1097"/>
      <c r="I1097"/>
      <c r="J1097" s="64"/>
      <c r="K1097"/>
      <c r="L1097"/>
      <c r="M1097"/>
      <c r="N1097" s="64"/>
      <c r="O1097"/>
      <c r="P1097"/>
      <c r="Q1097"/>
      <c r="R1097" s="64"/>
      <c r="S1097"/>
      <c r="T1097"/>
      <c r="U1097"/>
      <c r="V1097" s="64"/>
      <c r="W1097"/>
      <c r="X1097"/>
      <c r="Y1097"/>
      <c r="Z1097"/>
      <c r="AA1097"/>
      <c r="AB1097"/>
    </row>
    <row r="1098" spans="1:28" x14ac:dyDescent="0.2">
      <c r="A1098"/>
      <c r="B1098"/>
      <c r="C1098" s="52"/>
      <c r="D1098" s="52"/>
      <c r="E1098" s="52"/>
      <c r="F1098"/>
      <c r="G1098"/>
      <c r="H1098"/>
      <c r="I1098"/>
      <c r="J1098" s="64"/>
      <c r="K1098"/>
      <c r="L1098"/>
      <c r="M1098"/>
      <c r="N1098" s="64"/>
      <c r="O1098"/>
      <c r="P1098"/>
      <c r="Q1098"/>
      <c r="R1098" s="64"/>
      <c r="S1098"/>
      <c r="T1098"/>
      <c r="U1098"/>
      <c r="V1098" s="64"/>
      <c r="W1098"/>
      <c r="X1098"/>
      <c r="Y1098"/>
      <c r="Z1098"/>
      <c r="AA1098"/>
      <c r="AB1098"/>
    </row>
    <row r="1099" spans="1:28" x14ac:dyDescent="0.2">
      <c r="A1099"/>
      <c r="B1099"/>
      <c r="C1099" s="52"/>
      <c r="D1099" s="52"/>
      <c r="E1099" s="52"/>
      <c r="F1099"/>
      <c r="G1099"/>
      <c r="H1099"/>
      <c r="I1099"/>
      <c r="J1099" s="64"/>
      <c r="K1099"/>
      <c r="L1099"/>
      <c r="M1099"/>
      <c r="N1099" s="64"/>
      <c r="O1099"/>
      <c r="P1099"/>
      <c r="Q1099"/>
      <c r="R1099" s="64"/>
      <c r="S1099"/>
      <c r="T1099"/>
      <c r="U1099"/>
      <c r="V1099" s="64"/>
      <c r="W1099"/>
      <c r="X1099"/>
      <c r="Y1099"/>
      <c r="Z1099"/>
      <c r="AA1099"/>
      <c r="AB1099"/>
    </row>
    <row r="1100" spans="1:28" x14ac:dyDescent="0.2">
      <c r="A1100"/>
      <c r="B1100"/>
      <c r="C1100" s="52"/>
      <c r="D1100" s="52"/>
      <c r="E1100" s="52"/>
      <c r="F1100"/>
      <c r="G1100"/>
      <c r="H1100"/>
      <c r="I1100"/>
      <c r="J1100" s="64"/>
      <c r="K1100"/>
      <c r="L1100"/>
      <c r="M1100"/>
      <c r="N1100" s="64"/>
      <c r="O1100"/>
      <c r="P1100"/>
      <c r="Q1100"/>
      <c r="R1100" s="64"/>
      <c r="S1100"/>
      <c r="T1100"/>
      <c r="U1100"/>
      <c r="V1100" s="64"/>
      <c r="W1100"/>
      <c r="X1100"/>
      <c r="Y1100"/>
      <c r="Z1100"/>
      <c r="AA1100"/>
      <c r="AB1100"/>
    </row>
    <row r="1101" spans="1:28" x14ac:dyDescent="0.2">
      <c r="A1101"/>
      <c r="B1101"/>
      <c r="C1101" s="52"/>
      <c r="D1101" s="52"/>
      <c r="E1101" s="52"/>
      <c r="F1101"/>
      <c r="G1101"/>
      <c r="H1101"/>
      <c r="I1101"/>
      <c r="J1101" s="64"/>
      <c r="K1101"/>
      <c r="L1101"/>
      <c r="M1101"/>
      <c r="N1101" s="64"/>
      <c r="O1101"/>
      <c r="P1101"/>
      <c r="Q1101"/>
      <c r="R1101" s="64"/>
      <c r="S1101"/>
      <c r="T1101"/>
      <c r="U1101"/>
      <c r="V1101" s="64"/>
      <c r="W1101"/>
      <c r="X1101"/>
      <c r="Y1101"/>
      <c r="Z1101"/>
      <c r="AA1101"/>
      <c r="AB1101"/>
    </row>
    <row r="1102" spans="1:28" x14ac:dyDescent="0.2">
      <c r="A1102"/>
      <c r="B1102"/>
      <c r="C1102" s="52"/>
      <c r="D1102" s="52"/>
      <c r="E1102" s="52"/>
      <c r="F1102"/>
      <c r="G1102"/>
      <c r="H1102"/>
      <c r="I1102"/>
      <c r="J1102" s="64"/>
      <c r="K1102"/>
      <c r="L1102"/>
      <c r="M1102"/>
      <c r="N1102" s="64"/>
      <c r="O1102"/>
      <c r="P1102"/>
      <c r="Q1102"/>
      <c r="R1102" s="64"/>
      <c r="S1102"/>
      <c r="T1102"/>
      <c r="U1102"/>
      <c r="V1102" s="64"/>
      <c r="W1102"/>
      <c r="X1102"/>
      <c r="Y1102"/>
      <c r="Z1102"/>
      <c r="AA1102"/>
      <c r="AB1102"/>
    </row>
    <row r="1103" spans="1:28" x14ac:dyDescent="0.2">
      <c r="A1103"/>
      <c r="B1103"/>
      <c r="C1103" s="52"/>
      <c r="D1103" s="52"/>
      <c r="E1103" s="52"/>
      <c r="F1103"/>
      <c r="G1103"/>
      <c r="H1103"/>
      <c r="I1103"/>
      <c r="J1103" s="64"/>
      <c r="K1103"/>
      <c r="L1103"/>
      <c r="M1103"/>
      <c r="N1103" s="64"/>
      <c r="O1103"/>
      <c r="P1103"/>
      <c r="Q1103"/>
      <c r="R1103" s="64"/>
      <c r="S1103"/>
      <c r="T1103"/>
      <c r="U1103"/>
      <c r="V1103" s="64"/>
      <c r="W1103"/>
      <c r="X1103"/>
      <c r="Y1103"/>
      <c r="Z1103"/>
      <c r="AA1103"/>
      <c r="AB1103"/>
    </row>
    <row r="1104" spans="1:28" x14ac:dyDescent="0.2">
      <c r="A1104"/>
      <c r="B1104"/>
      <c r="C1104" s="52"/>
      <c r="D1104" s="52"/>
      <c r="E1104" s="52"/>
      <c r="F1104"/>
      <c r="G1104"/>
      <c r="H1104"/>
      <c r="I1104"/>
      <c r="J1104" s="64"/>
      <c r="K1104"/>
      <c r="L1104"/>
      <c r="M1104"/>
      <c r="N1104" s="64"/>
      <c r="O1104"/>
      <c r="P1104"/>
      <c r="Q1104"/>
      <c r="R1104" s="64"/>
      <c r="S1104"/>
      <c r="T1104"/>
      <c r="U1104"/>
      <c r="V1104" s="64"/>
      <c r="W1104"/>
      <c r="X1104"/>
      <c r="Y1104"/>
      <c r="Z1104"/>
      <c r="AA1104"/>
      <c r="AB1104"/>
    </row>
    <row r="1105" spans="1:28" x14ac:dyDescent="0.2">
      <c r="A1105"/>
      <c r="B1105"/>
      <c r="C1105" s="52"/>
      <c r="D1105" s="52"/>
      <c r="E1105" s="52"/>
      <c r="F1105"/>
      <c r="G1105"/>
      <c r="H1105"/>
      <c r="I1105"/>
      <c r="J1105" s="64"/>
      <c r="K1105"/>
      <c r="L1105"/>
      <c r="M1105"/>
      <c r="N1105" s="64"/>
      <c r="O1105"/>
      <c r="P1105"/>
      <c r="Q1105"/>
      <c r="R1105" s="64"/>
      <c r="S1105"/>
      <c r="T1105"/>
      <c r="U1105"/>
      <c r="V1105" s="64"/>
      <c r="W1105"/>
      <c r="X1105"/>
      <c r="Y1105"/>
      <c r="Z1105"/>
      <c r="AA1105"/>
      <c r="AB1105"/>
    </row>
    <row r="1106" spans="1:28" x14ac:dyDescent="0.2">
      <c r="A1106"/>
      <c r="B1106"/>
      <c r="C1106" s="52"/>
      <c r="D1106" s="52"/>
      <c r="E1106" s="52"/>
      <c r="F1106"/>
      <c r="G1106"/>
      <c r="H1106"/>
      <c r="I1106"/>
      <c r="J1106" s="64"/>
      <c r="K1106"/>
      <c r="L1106"/>
      <c r="M1106"/>
      <c r="N1106" s="64"/>
      <c r="O1106"/>
      <c r="P1106"/>
      <c r="Q1106"/>
      <c r="R1106" s="64"/>
      <c r="S1106"/>
      <c r="T1106"/>
      <c r="U1106"/>
      <c r="V1106" s="64"/>
      <c r="W1106"/>
      <c r="X1106"/>
      <c r="Y1106"/>
      <c r="Z1106"/>
      <c r="AA1106"/>
      <c r="AB1106"/>
    </row>
    <row r="1107" spans="1:28" x14ac:dyDescent="0.2">
      <c r="A1107"/>
      <c r="B1107"/>
      <c r="C1107" s="52"/>
      <c r="D1107" s="52"/>
      <c r="E1107" s="52"/>
      <c r="F1107"/>
      <c r="G1107"/>
      <c r="H1107"/>
      <c r="I1107"/>
      <c r="J1107" s="64"/>
      <c r="K1107"/>
      <c r="L1107"/>
      <c r="M1107"/>
      <c r="N1107" s="64"/>
      <c r="O1107"/>
      <c r="P1107"/>
      <c r="Q1107"/>
      <c r="R1107" s="64"/>
      <c r="S1107"/>
      <c r="T1107"/>
      <c r="U1107"/>
      <c r="V1107" s="64"/>
      <c r="W1107"/>
      <c r="X1107"/>
      <c r="Y1107"/>
      <c r="Z1107"/>
      <c r="AA1107"/>
      <c r="AB1107"/>
    </row>
    <row r="1108" spans="1:28" x14ac:dyDescent="0.2">
      <c r="A1108"/>
      <c r="B1108"/>
      <c r="C1108" s="52"/>
      <c r="D1108" s="52"/>
      <c r="E1108" s="52"/>
      <c r="F1108"/>
      <c r="G1108"/>
      <c r="H1108"/>
      <c r="I1108"/>
      <c r="J1108" s="64"/>
      <c r="K1108"/>
      <c r="L1108"/>
      <c r="M1108"/>
      <c r="N1108" s="64"/>
      <c r="O1108"/>
      <c r="P1108"/>
      <c r="Q1108"/>
      <c r="R1108" s="64"/>
      <c r="S1108"/>
      <c r="T1108"/>
      <c r="U1108"/>
      <c r="V1108" s="64"/>
      <c r="W1108"/>
      <c r="X1108"/>
      <c r="Y1108"/>
      <c r="Z1108"/>
      <c r="AA1108"/>
      <c r="AB1108"/>
    </row>
    <row r="1109" spans="1:28" x14ac:dyDescent="0.2">
      <c r="A1109"/>
      <c r="B1109"/>
      <c r="C1109" s="52"/>
      <c r="D1109" s="52"/>
      <c r="E1109" s="52"/>
      <c r="F1109"/>
      <c r="G1109"/>
      <c r="H1109"/>
      <c r="I1109"/>
      <c r="J1109" s="64"/>
      <c r="K1109"/>
      <c r="L1109"/>
      <c r="M1109"/>
      <c r="N1109" s="64"/>
      <c r="O1109"/>
      <c r="P1109"/>
      <c r="Q1109"/>
      <c r="R1109" s="64"/>
      <c r="S1109"/>
      <c r="T1109"/>
      <c r="U1109"/>
      <c r="V1109" s="64"/>
      <c r="W1109"/>
      <c r="X1109"/>
      <c r="Y1109"/>
      <c r="Z1109"/>
      <c r="AA1109"/>
      <c r="AB1109"/>
    </row>
    <row r="1110" spans="1:28" x14ac:dyDescent="0.2">
      <c r="A1110"/>
      <c r="B1110"/>
      <c r="C1110" s="52"/>
      <c r="D1110" s="52"/>
      <c r="E1110" s="52"/>
      <c r="F1110"/>
      <c r="G1110"/>
      <c r="H1110"/>
      <c r="I1110"/>
      <c r="J1110" s="64"/>
      <c r="K1110"/>
      <c r="L1110"/>
      <c r="M1110"/>
      <c r="N1110" s="64"/>
      <c r="O1110"/>
      <c r="P1110"/>
      <c r="Q1110"/>
      <c r="R1110" s="64"/>
      <c r="S1110"/>
      <c r="T1110"/>
      <c r="U1110"/>
      <c r="V1110" s="64"/>
      <c r="W1110"/>
      <c r="X1110"/>
      <c r="Y1110"/>
      <c r="Z1110"/>
      <c r="AA1110"/>
      <c r="AB1110"/>
    </row>
    <row r="1111" spans="1:28" x14ac:dyDescent="0.2">
      <c r="A1111"/>
      <c r="B1111"/>
      <c r="C1111" s="52"/>
      <c r="D1111" s="52"/>
      <c r="E1111" s="52"/>
      <c r="F1111"/>
      <c r="G1111"/>
      <c r="H1111"/>
      <c r="I1111"/>
      <c r="J1111" s="64"/>
      <c r="K1111"/>
      <c r="L1111"/>
      <c r="M1111"/>
      <c r="N1111" s="64"/>
      <c r="O1111"/>
      <c r="P1111"/>
      <c r="Q1111"/>
      <c r="R1111" s="64"/>
      <c r="S1111"/>
      <c r="T1111"/>
      <c r="U1111"/>
      <c r="V1111" s="64"/>
      <c r="W1111"/>
      <c r="X1111"/>
      <c r="Y1111"/>
      <c r="Z1111"/>
      <c r="AA1111"/>
      <c r="AB1111"/>
    </row>
    <row r="1112" spans="1:28" x14ac:dyDescent="0.2">
      <c r="A1112"/>
      <c r="B1112"/>
      <c r="C1112" s="52"/>
      <c r="D1112" s="52"/>
      <c r="E1112" s="52"/>
      <c r="F1112"/>
      <c r="G1112"/>
      <c r="H1112"/>
      <c r="I1112"/>
      <c r="J1112" s="64"/>
      <c r="K1112"/>
      <c r="L1112"/>
      <c r="M1112"/>
      <c r="N1112" s="64"/>
      <c r="O1112"/>
      <c r="P1112"/>
      <c r="Q1112"/>
      <c r="R1112" s="64"/>
      <c r="S1112"/>
      <c r="T1112"/>
      <c r="U1112"/>
      <c r="V1112" s="64"/>
      <c r="W1112"/>
      <c r="X1112"/>
      <c r="Y1112"/>
      <c r="Z1112"/>
      <c r="AA1112"/>
      <c r="AB1112"/>
    </row>
    <row r="1113" spans="1:28" x14ac:dyDescent="0.2">
      <c r="A1113"/>
      <c r="B1113"/>
      <c r="C1113" s="52"/>
      <c r="D1113" s="52"/>
      <c r="E1113" s="52"/>
      <c r="F1113"/>
      <c r="G1113"/>
      <c r="H1113"/>
      <c r="I1113"/>
      <c r="J1113" s="64"/>
      <c r="K1113"/>
      <c r="L1113"/>
      <c r="M1113"/>
      <c r="N1113" s="64"/>
      <c r="O1113"/>
      <c r="P1113"/>
      <c r="Q1113"/>
      <c r="R1113" s="64"/>
      <c r="S1113"/>
      <c r="T1113"/>
      <c r="U1113"/>
      <c r="V1113" s="64"/>
      <c r="W1113"/>
      <c r="X1113"/>
      <c r="Y1113"/>
      <c r="Z1113"/>
      <c r="AA1113"/>
      <c r="AB1113"/>
    </row>
    <row r="1114" spans="1:28" x14ac:dyDescent="0.2">
      <c r="A1114"/>
      <c r="B1114"/>
      <c r="C1114" s="52"/>
      <c r="D1114" s="52"/>
      <c r="E1114" s="52"/>
      <c r="F1114"/>
      <c r="G1114"/>
      <c r="H1114"/>
      <c r="I1114"/>
      <c r="J1114" s="64"/>
      <c r="K1114"/>
      <c r="L1114"/>
      <c r="M1114"/>
      <c r="N1114" s="64"/>
      <c r="O1114"/>
      <c r="P1114"/>
      <c r="Q1114"/>
      <c r="R1114" s="64"/>
      <c r="S1114"/>
      <c r="T1114"/>
      <c r="U1114"/>
      <c r="V1114" s="64"/>
      <c r="W1114"/>
      <c r="X1114"/>
      <c r="Y1114"/>
      <c r="Z1114"/>
      <c r="AA1114"/>
      <c r="AB1114"/>
    </row>
    <row r="1115" spans="1:28" x14ac:dyDescent="0.2">
      <c r="A1115"/>
      <c r="B1115"/>
      <c r="C1115" s="52"/>
      <c r="D1115" s="52"/>
      <c r="E1115" s="52"/>
      <c r="F1115"/>
      <c r="G1115"/>
      <c r="H1115"/>
      <c r="I1115"/>
      <c r="J1115" s="64"/>
      <c r="K1115"/>
      <c r="L1115"/>
      <c r="M1115"/>
      <c r="N1115" s="64"/>
      <c r="O1115"/>
      <c r="P1115"/>
      <c r="Q1115"/>
      <c r="R1115" s="64"/>
      <c r="S1115"/>
      <c r="T1115"/>
      <c r="U1115"/>
      <c r="V1115" s="64"/>
      <c r="W1115"/>
      <c r="X1115"/>
      <c r="Y1115"/>
      <c r="Z1115"/>
      <c r="AA1115"/>
      <c r="AB1115"/>
    </row>
    <row r="1116" spans="1:28" x14ac:dyDescent="0.2">
      <c r="A1116"/>
      <c r="B1116"/>
      <c r="C1116" s="52"/>
      <c r="D1116" s="52"/>
      <c r="E1116" s="52"/>
      <c r="F1116"/>
      <c r="G1116"/>
      <c r="H1116"/>
      <c r="I1116"/>
      <c r="J1116" s="64"/>
      <c r="K1116"/>
      <c r="L1116"/>
      <c r="M1116"/>
      <c r="N1116" s="64"/>
      <c r="O1116"/>
      <c r="P1116"/>
      <c r="Q1116"/>
      <c r="R1116" s="64"/>
      <c r="S1116"/>
      <c r="T1116"/>
      <c r="U1116"/>
      <c r="V1116" s="64"/>
      <c r="W1116"/>
      <c r="X1116"/>
      <c r="Y1116"/>
      <c r="Z1116"/>
      <c r="AA1116"/>
      <c r="AB1116"/>
    </row>
    <row r="1117" spans="1:28" x14ac:dyDescent="0.2">
      <c r="A1117"/>
      <c r="B1117"/>
      <c r="C1117" s="52"/>
      <c r="D1117" s="52"/>
      <c r="E1117" s="52"/>
      <c r="F1117"/>
      <c r="G1117"/>
      <c r="H1117"/>
      <c r="I1117"/>
      <c r="J1117" s="64"/>
      <c r="K1117"/>
      <c r="L1117"/>
      <c r="M1117"/>
      <c r="N1117" s="64"/>
      <c r="O1117"/>
      <c r="P1117"/>
      <c r="Q1117"/>
      <c r="R1117" s="64"/>
      <c r="S1117"/>
      <c r="T1117"/>
      <c r="U1117"/>
      <c r="V1117" s="64"/>
      <c r="W1117"/>
      <c r="X1117"/>
      <c r="Y1117"/>
      <c r="Z1117"/>
      <c r="AA1117"/>
      <c r="AB1117"/>
    </row>
    <row r="1118" spans="1:28" x14ac:dyDescent="0.2">
      <c r="A1118"/>
      <c r="B1118"/>
      <c r="C1118" s="52"/>
      <c r="D1118" s="52"/>
      <c r="E1118" s="52"/>
      <c r="F1118"/>
      <c r="G1118"/>
      <c r="H1118"/>
      <c r="I1118"/>
      <c r="J1118" s="64"/>
      <c r="K1118"/>
      <c r="L1118"/>
      <c r="M1118"/>
      <c r="N1118" s="64"/>
      <c r="O1118"/>
      <c r="P1118"/>
      <c r="Q1118"/>
      <c r="R1118" s="64"/>
      <c r="S1118"/>
      <c r="T1118"/>
      <c r="U1118"/>
      <c r="V1118" s="64"/>
      <c r="W1118"/>
      <c r="X1118"/>
      <c r="Y1118"/>
      <c r="Z1118"/>
      <c r="AA1118"/>
      <c r="AB1118"/>
    </row>
    <row r="1119" spans="1:28" x14ac:dyDescent="0.2">
      <c r="A1119"/>
      <c r="B1119"/>
      <c r="C1119" s="52"/>
      <c r="D1119" s="52"/>
      <c r="E1119" s="52"/>
      <c r="F1119"/>
      <c r="G1119"/>
      <c r="H1119"/>
      <c r="I1119"/>
      <c r="J1119" s="64"/>
      <c r="K1119"/>
      <c r="L1119"/>
      <c r="M1119"/>
      <c r="N1119" s="64"/>
      <c r="O1119"/>
      <c r="P1119"/>
      <c r="Q1119"/>
      <c r="R1119" s="64"/>
      <c r="S1119"/>
      <c r="T1119"/>
      <c r="U1119"/>
      <c r="V1119" s="64"/>
      <c r="W1119"/>
      <c r="X1119"/>
      <c r="Y1119"/>
      <c r="Z1119"/>
      <c r="AA1119"/>
      <c r="AB1119"/>
    </row>
    <row r="1120" spans="1:28" x14ac:dyDescent="0.2">
      <c r="A1120"/>
      <c r="B1120"/>
      <c r="C1120" s="52"/>
      <c r="D1120" s="52"/>
      <c r="E1120" s="52"/>
      <c r="F1120"/>
      <c r="G1120"/>
      <c r="H1120"/>
      <c r="I1120"/>
      <c r="J1120" s="64"/>
      <c r="K1120"/>
      <c r="L1120"/>
      <c r="M1120"/>
      <c r="N1120" s="64"/>
      <c r="O1120"/>
      <c r="P1120"/>
      <c r="Q1120"/>
      <c r="R1120" s="64"/>
      <c r="S1120"/>
      <c r="T1120"/>
      <c r="U1120"/>
      <c r="V1120" s="64"/>
      <c r="W1120"/>
      <c r="X1120"/>
      <c r="Y1120"/>
      <c r="Z1120"/>
      <c r="AA1120"/>
      <c r="AB1120"/>
    </row>
    <row r="1121" spans="1:28" x14ac:dyDescent="0.2">
      <c r="A1121"/>
      <c r="B1121"/>
      <c r="C1121" s="52"/>
      <c r="D1121" s="52"/>
      <c r="E1121" s="52"/>
      <c r="F1121"/>
      <c r="G1121"/>
      <c r="H1121"/>
      <c r="I1121"/>
      <c r="J1121" s="64"/>
      <c r="K1121"/>
      <c r="L1121"/>
      <c r="M1121"/>
      <c r="N1121" s="64"/>
      <c r="O1121"/>
      <c r="P1121"/>
      <c r="Q1121"/>
      <c r="R1121" s="64"/>
      <c r="S1121"/>
      <c r="T1121"/>
      <c r="U1121"/>
      <c r="V1121" s="64"/>
      <c r="W1121"/>
      <c r="X1121"/>
      <c r="Y1121"/>
      <c r="Z1121"/>
      <c r="AA1121"/>
      <c r="AB1121"/>
    </row>
    <row r="1122" spans="1:28" x14ac:dyDescent="0.2">
      <c r="A1122"/>
      <c r="B1122"/>
      <c r="C1122" s="52"/>
      <c r="D1122" s="52"/>
      <c r="E1122" s="52"/>
      <c r="F1122"/>
      <c r="G1122"/>
      <c r="H1122"/>
      <c r="I1122"/>
      <c r="J1122" s="64"/>
      <c r="K1122"/>
      <c r="L1122"/>
      <c r="M1122"/>
      <c r="N1122" s="64"/>
      <c r="O1122"/>
      <c r="P1122"/>
      <c r="Q1122"/>
      <c r="R1122" s="64"/>
      <c r="S1122"/>
      <c r="T1122"/>
      <c r="U1122"/>
      <c r="V1122" s="64"/>
      <c r="W1122"/>
      <c r="X1122"/>
      <c r="Y1122"/>
      <c r="Z1122"/>
      <c r="AA1122"/>
      <c r="AB1122"/>
    </row>
    <row r="1123" spans="1:28" x14ac:dyDescent="0.2">
      <c r="A1123"/>
      <c r="B1123"/>
      <c r="C1123" s="52"/>
      <c r="D1123" s="52"/>
      <c r="E1123" s="52"/>
      <c r="F1123"/>
      <c r="G1123"/>
      <c r="H1123"/>
      <c r="I1123"/>
      <c r="J1123" s="64"/>
      <c r="K1123"/>
      <c r="L1123"/>
      <c r="M1123"/>
      <c r="N1123" s="64"/>
      <c r="O1123"/>
      <c r="P1123"/>
      <c r="Q1123"/>
      <c r="R1123" s="64"/>
      <c r="S1123"/>
      <c r="T1123"/>
      <c r="U1123"/>
      <c r="V1123" s="64"/>
      <c r="W1123"/>
      <c r="X1123"/>
      <c r="Y1123"/>
      <c r="Z1123"/>
      <c r="AA1123"/>
      <c r="AB1123"/>
    </row>
    <row r="1124" spans="1:28" x14ac:dyDescent="0.2">
      <c r="A1124"/>
      <c r="B1124"/>
      <c r="C1124" s="52"/>
      <c r="D1124" s="52"/>
      <c r="E1124" s="52"/>
      <c r="F1124"/>
      <c r="G1124"/>
      <c r="H1124"/>
      <c r="I1124"/>
      <c r="J1124" s="64"/>
      <c r="K1124"/>
      <c r="L1124"/>
      <c r="M1124"/>
      <c r="N1124" s="64"/>
      <c r="O1124"/>
      <c r="P1124"/>
      <c r="Q1124"/>
      <c r="R1124" s="64"/>
      <c r="S1124"/>
      <c r="T1124"/>
      <c r="U1124"/>
      <c r="V1124" s="64"/>
      <c r="W1124"/>
      <c r="X1124"/>
      <c r="Y1124"/>
      <c r="Z1124"/>
      <c r="AA1124"/>
      <c r="AB1124"/>
    </row>
    <row r="1125" spans="1:28" x14ac:dyDescent="0.2">
      <c r="A1125"/>
      <c r="B1125"/>
      <c r="C1125" s="52"/>
      <c r="D1125" s="52"/>
      <c r="E1125" s="52"/>
      <c r="F1125"/>
      <c r="G1125"/>
      <c r="H1125"/>
      <c r="I1125"/>
      <c r="J1125" s="64"/>
      <c r="K1125"/>
      <c r="L1125"/>
      <c r="M1125"/>
      <c r="N1125" s="64"/>
      <c r="O1125"/>
      <c r="P1125"/>
      <c r="Q1125"/>
      <c r="R1125" s="64"/>
      <c r="S1125"/>
      <c r="T1125"/>
      <c r="U1125"/>
      <c r="V1125" s="64"/>
      <c r="W1125"/>
      <c r="X1125"/>
      <c r="Y1125"/>
      <c r="Z1125"/>
      <c r="AA1125"/>
      <c r="AB1125"/>
    </row>
    <row r="1126" spans="1:28" x14ac:dyDescent="0.2">
      <c r="A1126"/>
      <c r="B1126"/>
      <c r="C1126" s="52"/>
      <c r="D1126" s="52"/>
      <c r="E1126" s="52"/>
      <c r="F1126"/>
      <c r="G1126"/>
      <c r="H1126"/>
      <c r="I1126"/>
      <c r="J1126" s="64"/>
      <c r="K1126"/>
      <c r="L1126"/>
      <c r="M1126"/>
      <c r="N1126" s="64"/>
      <c r="O1126"/>
      <c r="P1126"/>
      <c r="Q1126"/>
      <c r="R1126" s="64"/>
      <c r="S1126"/>
      <c r="T1126"/>
      <c r="U1126"/>
      <c r="V1126" s="64"/>
      <c r="W1126"/>
      <c r="X1126"/>
      <c r="Y1126"/>
      <c r="Z1126"/>
      <c r="AA1126"/>
      <c r="AB1126"/>
    </row>
    <row r="1127" spans="1:28" x14ac:dyDescent="0.2">
      <c r="A1127"/>
      <c r="B1127"/>
      <c r="C1127" s="52"/>
      <c r="D1127" s="52"/>
      <c r="E1127" s="52"/>
      <c r="F1127"/>
      <c r="G1127"/>
      <c r="H1127"/>
      <c r="I1127"/>
      <c r="J1127" s="64"/>
      <c r="K1127"/>
      <c r="L1127"/>
      <c r="M1127"/>
      <c r="N1127" s="64"/>
      <c r="O1127"/>
      <c r="P1127"/>
      <c r="Q1127"/>
      <c r="R1127" s="64"/>
      <c r="S1127"/>
      <c r="T1127"/>
      <c r="U1127"/>
      <c r="V1127" s="64"/>
      <c r="W1127"/>
      <c r="X1127"/>
      <c r="Y1127"/>
      <c r="Z1127"/>
      <c r="AA1127"/>
      <c r="AB1127"/>
    </row>
    <row r="1128" spans="1:28" x14ac:dyDescent="0.2">
      <c r="A1128"/>
      <c r="B1128"/>
      <c r="C1128" s="52"/>
      <c r="D1128" s="52"/>
      <c r="E1128" s="52"/>
      <c r="F1128"/>
      <c r="G1128"/>
      <c r="H1128"/>
      <c r="I1128"/>
      <c r="J1128" s="64"/>
      <c r="K1128"/>
      <c r="L1128"/>
      <c r="M1128"/>
      <c r="N1128" s="64"/>
      <c r="O1128"/>
      <c r="P1128"/>
      <c r="Q1128"/>
      <c r="R1128" s="64"/>
      <c r="S1128"/>
      <c r="T1128"/>
      <c r="U1128"/>
      <c r="V1128" s="64"/>
      <c r="W1128"/>
      <c r="X1128"/>
      <c r="Y1128"/>
      <c r="Z1128"/>
      <c r="AA1128"/>
      <c r="AB1128"/>
    </row>
    <row r="1129" spans="1:28" x14ac:dyDescent="0.2">
      <c r="A1129"/>
      <c r="B1129"/>
      <c r="C1129" s="52"/>
      <c r="D1129" s="52"/>
      <c r="E1129" s="52"/>
      <c r="F1129"/>
      <c r="G1129"/>
      <c r="H1129"/>
      <c r="I1129"/>
      <c r="J1129" s="64"/>
      <c r="K1129"/>
      <c r="L1129"/>
      <c r="M1129"/>
      <c r="N1129" s="64"/>
      <c r="O1129"/>
      <c r="P1129"/>
      <c r="Q1129"/>
      <c r="R1129" s="64"/>
      <c r="S1129"/>
      <c r="T1129"/>
      <c r="U1129"/>
      <c r="V1129" s="64"/>
      <c r="W1129"/>
      <c r="X1129"/>
      <c r="Y1129"/>
      <c r="Z1129"/>
      <c r="AA1129"/>
      <c r="AB1129"/>
    </row>
    <row r="1130" spans="1:28" x14ac:dyDescent="0.2">
      <c r="A1130"/>
      <c r="B1130"/>
      <c r="C1130" s="52"/>
      <c r="D1130" s="52"/>
      <c r="E1130" s="52"/>
      <c r="F1130"/>
      <c r="G1130"/>
      <c r="H1130"/>
      <c r="I1130"/>
      <c r="J1130" s="64"/>
      <c r="K1130"/>
      <c r="L1130"/>
      <c r="M1130"/>
      <c r="N1130" s="64"/>
      <c r="O1130"/>
      <c r="P1130"/>
      <c r="Q1130"/>
      <c r="R1130" s="64"/>
      <c r="S1130"/>
      <c r="T1130"/>
      <c r="U1130"/>
      <c r="V1130" s="64"/>
      <c r="W1130"/>
      <c r="X1130"/>
      <c r="Y1130"/>
      <c r="Z1130"/>
      <c r="AA1130"/>
      <c r="AB1130"/>
    </row>
    <row r="1131" spans="1:28" x14ac:dyDescent="0.2">
      <c r="A1131"/>
      <c r="B1131"/>
      <c r="C1131" s="52"/>
      <c r="D1131" s="52"/>
      <c r="E1131" s="52"/>
      <c r="F1131"/>
      <c r="G1131"/>
      <c r="H1131"/>
      <c r="I1131"/>
      <c r="J1131" s="64"/>
      <c r="K1131"/>
      <c r="L1131"/>
      <c r="M1131"/>
      <c r="N1131" s="64"/>
      <c r="O1131"/>
      <c r="P1131"/>
      <c r="Q1131"/>
      <c r="R1131" s="64"/>
      <c r="S1131"/>
      <c r="T1131"/>
      <c r="U1131"/>
      <c r="V1131" s="64"/>
      <c r="W1131"/>
      <c r="X1131"/>
      <c r="Y1131"/>
      <c r="Z1131"/>
      <c r="AA1131"/>
      <c r="AB1131"/>
    </row>
    <row r="1132" spans="1:28" x14ac:dyDescent="0.2">
      <c r="A1132"/>
      <c r="B1132"/>
      <c r="C1132" s="52"/>
      <c r="D1132" s="52"/>
      <c r="E1132" s="52"/>
      <c r="F1132"/>
      <c r="G1132"/>
      <c r="H1132"/>
      <c r="I1132"/>
      <c r="J1132" s="64"/>
      <c r="K1132"/>
      <c r="L1132"/>
      <c r="M1132"/>
      <c r="N1132" s="64"/>
      <c r="O1132"/>
      <c r="P1132"/>
      <c r="Q1132"/>
      <c r="R1132" s="64"/>
      <c r="S1132"/>
      <c r="T1132"/>
      <c r="U1132"/>
      <c r="V1132" s="64"/>
      <c r="W1132"/>
      <c r="X1132"/>
      <c r="Y1132"/>
      <c r="Z1132"/>
      <c r="AA1132"/>
      <c r="AB1132"/>
    </row>
    <row r="1133" spans="1:28" x14ac:dyDescent="0.2">
      <c r="A1133"/>
      <c r="B1133"/>
      <c r="C1133" s="52"/>
      <c r="D1133" s="52"/>
      <c r="E1133" s="52"/>
      <c r="F1133"/>
      <c r="G1133"/>
      <c r="H1133"/>
      <c r="I1133"/>
      <c r="J1133" s="64"/>
      <c r="K1133"/>
      <c r="L1133"/>
      <c r="M1133"/>
      <c r="N1133" s="64"/>
      <c r="O1133"/>
      <c r="P1133"/>
      <c r="Q1133"/>
      <c r="R1133" s="64"/>
      <c r="S1133"/>
      <c r="T1133"/>
      <c r="U1133"/>
      <c r="V1133" s="64"/>
      <c r="W1133"/>
      <c r="X1133"/>
      <c r="Y1133"/>
      <c r="Z1133"/>
      <c r="AA1133"/>
      <c r="AB1133"/>
    </row>
    <row r="1134" spans="1:28" x14ac:dyDescent="0.2">
      <c r="A1134"/>
      <c r="B1134"/>
      <c r="C1134" s="52"/>
      <c r="D1134" s="52"/>
      <c r="E1134" s="52"/>
      <c r="F1134"/>
      <c r="G1134"/>
      <c r="H1134"/>
      <c r="I1134"/>
      <c r="J1134" s="64"/>
      <c r="K1134"/>
      <c r="L1134"/>
      <c r="M1134"/>
      <c r="N1134" s="64"/>
      <c r="O1134"/>
      <c r="P1134"/>
      <c r="Q1134"/>
      <c r="R1134" s="64"/>
      <c r="S1134"/>
      <c r="T1134"/>
      <c r="U1134"/>
      <c r="V1134" s="64"/>
      <c r="W1134"/>
      <c r="X1134"/>
      <c r="Y1134"/>
      <c r="Z1134"/>
      <c r="AA1134"/>
      <c r="AB1134"/>
    </row>
    <row r="1135" spans="1:28" x14ac:dyDescent="0.2">
      <c r="A1135"/>
      <c r="B1135"/>
      <c r="C1135" s="52"/>
      <c r="D1135" s="52"/>
      <c r="E1135" s="52"/>
      <c r="F1135"/>
      <c r="G1135"/>
      <c r="H1135"/>
      <c r="I1135"/>
      <c r="J1135" s="64"/>
      <c r="K1135"/>
      <c r="L1135"/>
      <c r="M1135"/>
      <c r="N1135" s="64"/>
      <c r="O1135"/>
      <c r="P1135"/>
      <c r="Q1135"/>
      <c r="R1135" s="64"/>
      <c r="S1135"/>
      <c r="T1135"/>
      <c r="U1135"/>
      <c r="V1135" s="64"/>
      <c r="W1135"/>
      <c r="X1135"/>
      <c r="Y1135"/>
      <c r="Z1135"/>
      <c r="AA1135"/>
      <c r="AB1135"/>
    </row>
    <row r="1136" spans="1:28" x14ac:dyDescent="0.2">
      <c r="A1136"/>
      <c r="B1136"/>
      <c r="C1136" s="52"/>
      <c r="D1136" s="52"/>
      <c r="E1136" s="52"/>
      <c r="F1136"/>
      <c r="G1136"/>
      <c r="H1136"/>
      <c r="I1136"/>
      <c r="J1136" s="64"/>
      <c r="K1136"/>
      <c r="L1136"/>
      <c r="M1136"/>
      <c r="N1136" s="64"/>
      <c r="O1136"/>
      <c r="P1136"/>
      <c r="Q1136"/>
      <c r="R1136" s="64"/>
      <c r="S1136"/>
      <c r="T1136"/>
      <c r="U1136"/>
      <c r="V1136" s="64"/>
      <c r="W1136"/>
      <c r="X1136"/>
      <c r="Y1136"/>
      <c r="Z1136"/>
      <c r="AA1136"/>
      <c r="AB1136"/>
    </row>
    <row r="1137" spans="1:28" x14ac:dyDescent="0.2">
      <c r="A1137"/>
      <c r="B1137"/>
      <c r="C1137" s="52"/>
      <c r="D1137" s="52"/>
      <c r="E1137" s="52"/>
      <c r="F1137"/>
      <c r="G1137"/>
      <c r="H1137"/>
      <c r="I1137"/>
      <c r="J1137" s="64"/>
      <c r="K1137"/>
      <c r="L1137"/>
      <c r="M1137"/>
      <c r="N1137" s="64"/>
      <c r="O1137"/>
      <c r="P1137"/>
      <c r="Q1137"/>
      <c r="R1137" s="64"/>
      <c r="S1137"/>
      <c r="T1137"/>
      <c r="U1137"/>
      <c r="V1137" s="64"/>
      <c r="W1137"/>
      <c r="X1137"/>
      <c r="Y1137"/>
      <c r="Z1137"/>
      <c r="AA1137"/>
      <c r="AB1137"/>
    </row>
    <row r="1138" spans="1:28" x14ac:dyDescent="0.2">
      <c r="A1138"/>
      <c r="B1138"/>
      <c r="C1138" s="52"/>
      <c r="D1138" s="52"/>
      <c r="E1138" s="52"/>
      <c r="F1138"/>
      <c r="G1138"/>
      <c r="H1138"/>
      <c r="I1138"/>
      <c r="J1138" s="64"/>
      <c r="K1138"/>
      <c r="L1138"/>
      <c r="M1138"/>
      <c r="N1138" s="64"/>
      <c r="O1138"/>
      <c r="P1138"/>
      <c r="Q1138"/>
      <c r="R1138" s="64"/>
      <c r="S1138"/>
      <c r="T1138"/>
      <c r="U1138"/>
      <c r="V1138" s="64"/>
      <c r="W1138"/>
      <c r="X1138"/>
      <c r="Y1138"/>
      <c r="Z1138"/>
      <c r="AA1138"/>
      <c r="AB1138"/>
    </row>
    <row r="1139" spans="1:28" x14ac:dyDescent="0.2">
      <c r="A1139"/>
      <c r="B1139"/>
      <c r="C1139" s="52"/>
      <c r="D1139" s="52"/>
      <c r="E1139" s="52"/>
      <c r="F1139"/>
      <c r="G1139"/>
      <c r="H1139"/>
      <c r="I1139"/>
      <c r="J1139" s="64"/>
      <c r="K1139"/>
      <c r="L1139"/>
      <c r="M1139"/>
      <c r="N1139" s="64"/>
      <c r="O1139"/>
      <c r="P1139"/>
      <c r="Q1139"/>
      <c r="R1139" s="64"/>
      <c r="S1139"/>
      <c r="T1139"/>
      <c r="U1139"/>
      <c r="V1139" s="64"/>
      <c r="W1139"/>
      <c r="X1139"/>
      <c r="Y1139"/>
      <c r="Z1139"/>
      <c r="AA1139"/>
      <c r="AB1139"/>
    </row>
    <row r="1140" spans="1:28" x14ac:dyDescent="0.2">
      <c r="A1140"/>
      <c r="B1140"/>
      <c r="C1140" s="52"/>
      <c r="D1140" s="52"/>
      <c r="E1140" s="52"/>
      <c r="F1140"/>
      <c r="G1140"/>
      <c r="H1140"/>
      <c r="I1140"/>
      <c r="J1140" s="64"/>
      <c r="K1140"/>
      <c r="L1140"/>
      <c r="M1140"/>
      <c r="N1140" s="64"/>
      <c r="O1140"/>
      <c r="P1140"/>
      <c r="Q1140"/>
      <c r="R1140" s="64"/>
      <c r="S1140"/>
      <c r="T1140"/>
      <c r="U1140"/>
      <c r="V1140" s="64"/>
      <c r="W1140"/>
      <c r="X1140"/>
      <c r="Y1140"/>
      <c r="Z1140"/>
      <c r="AA1140"/>
      <c r="AB1140"/>
    </row>
    <row r="1141" spans="1:28" x14ac:dyDescent="0.2">
      <c r="A1141"/>
      <c r="B1141"/>
      <c r="C1141" s="52"/>
      <c r="D1141" s="52"/>
      <c r="E1141" s="52"/>
      <c r="F1141"/>
      <c r="G1141"/>
      <c r="H1141"/>
      <c r="I1141"/>
      <c r="J1141" s="64"/>
      <c r="K1141"/>
      <c r="L1141"/>
      <c r="M1141"/>
      <c r="N1141" s="64"/>
      <c r="O1141"/>
      <c r="P1141"/>
      <c r="Q1141"/>
      <c r="R1141" s="64"/>
      <c r="S1141"/>
      <c r="T1141"/>
      <c r="U1141"/>
      <c r="V1141" s="64"/>
      <c r="W1141"/>
      <c r="X1141"/>
      <c r="Y1141"/>
      <c r="Z1141"/>
      <c r="AA1141"/>
      <c r="AB1141"/>
    </row>
    <row r="1142" spans="1:28" x14ac:dyDescent="0.2">
      <c r="A1142"/>
      <c r="B1142"/>
      <c r="C1142" s="52"/>
      <c r="D1142" s="52"/>
      <c r="E1142" s="52"/>
      <c r="F1142"/>
      <c r="G1142"/>
      <c r="H1142"/>
      <c r="I1142"/>
      <c r="J1142" s="64"/>
      <c r="K1142"/>
      <c r="L1142"/>
      <c r="M1142"/>
      <c r="N1142" s="64"/>
      <c r="O1142"/>
      <c r="P1142"/>
      <c r="Q1142"/>
      <c r="R1142" s="64"/>
      <c r="S1142"/>
      <c r="T1142"/>
      <c r="U1142"/>
      <c r="V1142" s="64"/>
      <c r="W1142"/>
      <c r="X1142"/>
      <c r="Y1142"/>
      <c r="Z1142"/>
      <c r="AA1142"/>
      <c r="AB1142"/>
    </row>
    <row r="1143" spans="1:28" x14ac:dyDescent="0.2">
      <c r="A1143"/>
      <c r="B1143"/>
      <c r="C1143" s="52"/>
      <c r="D1143" s="52"/>
      <c r="E1143" s="52"/>
      <c r="F1143"/>
      <c r="G1143"/>
      <c r="H1143"/>
      <c r="I1143"/>
      <c r="J1143" s="64"/>
      <c r="K1143"/>
      <c r="L1143"/>
      <c r="M1143"/>
      <c r="N1143" s="64"/>
      <c r="O1143"/>
      <c r="P1143"/>
      <c r="Q1143"/>
      <c r="R1143" s="64"/>
      <c r="S1143"/>
      <c r="T1143"/>
      <c r="U1143"/>
      <c r="V1143" s="64"/>
      <c r="W1143"/>
      <c r="X1143"/>
      <c r="Y1143"/>
      <c r="Z1143"/>
      <c r="AA1143"/>
      <c r="AB1143"/>
    </row>
    <row r="1144" spans="1:28" x14ac:dyDescent="0.2">
      <c r="A1144"/>
      <c r="B1144"/>
      <c r="C1144" s="52"/>
      <c r="D1144" s="52"/>
      <c r="E1144" s="52"/>
      <c r="F1144"/>
      <c r="G1144"/>
      <c r="H1144"/>
      <c r="I1144"/>
      <c r="J1144" s="64"/>
      <c r="K1144"/>
      <c r="L1144"/>
      <c r="M1144"/>
      <c r="N1144" s="64"/>
      <c r="O1144"/>
      <c r="P1144"/>
      <c r="Q1144"/>
      <c r="R1144" s="64"/>
      <c r="S1144"/>
      <c r="T1144"/>
      <c r="U1144"/>
      <c r="V1144" s="64"/>
      <c r="W1144"/>
      <c r="X1144"/>
      <c r="Y1144"/>
      <c r="Z1144"/>
      <c r="AA1144"/>
      <c r="AB1144"/>
    </row>
    <row r="1145" spans="1:28" x14ac:dyDescent="0.2">
      <c r="A1145"/>
      <c r="B1145"/>
      <c r="C1145" s="52"/>
      <c r="D1145" s="52"/>
      <c r="E1145" s="52"/>
      <c r="F1145"/>
      <c r="G1145"/>
      <c r="H1145"/>
      <c r="I1145"/>
      <c r="J1145" s="64"/>
      <c r="K1145"/>
      <c r="L1145"/>
      <c r="M1145"/>
      <c r="N1145" s="64"/>
      <c r="O1145"/>
      <c r="P1145"/>
      <c r="Q1145"/>
      <c r="R1145" s="64"/>
      <c r="S1145"/>
      <c r="T1145"/>
      <c r="U1145"/>
      <c r="V1145" s="64"/>
      <c r="W1145"/>
      <c r="X1145"/>
      <c r="Y1145"/>
      <c r="Z1145"/>
      <c r="AA1145"/>
      <c r="AB1145"/>
    </row>
    <row r="1146" spans="1:28" x14ac:dyDescent="0.2">
      <c r="A1146"/>
      <c r="B1146"/>
      <c r="C1146" s="52"/>
      <c r="D1146" s="52"/>
      <c r="E1146" s="52"/>
      <c r="F1146"/>
      <c r="G1146"/>
      <c r="H1146"/>
      <c r="I1146"/>
      <c r="J1146" s="64"/>
      <c r="K1146"/>
      <c r="L1146"/>
      <c r="M1146"/>
      <c r="N1146" s="64"/>
      <c r="O1146"/>
      <c r="P1146"/>
      <c r="Q1146"/>
      <c r="R1146" s="64"/>
      <c r="S1146"/>
      <c r="T1146"/>
      <c r="U1146"/>
      <c r="V1146" s="64"/>
      <c r="W1146"/>
      <c r="X1146"/>
      <c r="Y1146"/>
      <c r="Z1146"/>
      <c r="AA1146"/>
      <c r="AB1146"/>
    </row>
    <row r="1147" spans="1:28" x14ac:dyDescent="0.2">
      <c r="A1147"/>
      <c r="B1147"/>
      <c r="C1147" s="52"/>
      <c r="D1147" s="52"/>
      <c r="E1147" s="52"/>
      <c r="F1147"/>
      <c r="G1147"/>
      <c r="H1147"/>
      <c r="I1147"/>
      <c r="J1147" s="64"/>
      <c r="K1147"/>
      <c r="L1147"/>
      <c r="M1147"/>
      <c r="N1147" s="64"/>
      <c r="O1147"/>
      <c r="P1147"/>
      <c r="Q1147"/>
      <c r="R1147" s="64"/>
      <c r="S1147"/>
      <c r="T1147"/>
      <c r="U1147"/>
      <c r="V1147" s="64"/>
      <c r="W1147"/>
      <c r="X1147"/>
      <c r="Y1147"/>
      <c r="Z1147"/>
      <c r="AA1147"/>
      <c r="AB1147"/>
    </row>
    <row r="1148" spans="1:28" x14ac:dyDescent="0.2">
      <c r="A1148"/>
      <c r="B1148"/>
      <c r="C1148" s="52"/>
      <c r="D1148" s="52"/>
      <c r="E1148" s="52"/>
      <c r="F1148"/>
      <c r="G1148"/>
      <c r="H1148"/>
      <c r="I1148"/>
      <c r="J1148" s="64"/>
      <c r="K1148"/>
      <c r="L1148"/>
      <c r="M1148"/>
      <c r="N1148" s="64"/>
      <c r="O1148"/>
      <c r="P1148"/>
      <c r="Q1148"/>
      <c r="R1148" s="64"/>
      <c r="S1148"/>
      <c r="T1148"/>
      <c r="U1148"/>
      <c r="V1148" s="64"/>
      <c r="W1148"/>
      <c r="X1148"/>
      <c r="Y1148"/>
      <c r="Z1148"/>
      <c r="AA1148"/>
      <c r="AB1148"/>
    </row>
    <row r="1149" spans="1:28" x14ac:dyDescent="0.2">
      <c r="A1149"/>
      <c r="B1149"/>
      <c r="C1149" s="52"/>
      <c r="D1149" s="52"/>
      <c r="E1149" s="52"/>
      <c r="F1149"/>
      <c r="G1149"/>
      <c r="H1149"/>
      <c r="I1149"/>
      <c r="J1149" s="64"/>
      <c r="K1149"/>
      <c r="L1149"/>
      <c r="M1149"/>
      <c r="N1149" s="64"/>
      <c r="O1149"/>
      <c r="P1149"/>
      <c r="Q1149"/>
      <c r="R1149" s="64"/>
      <c r="S1149"/>
      <c r="T1149"/>
      <c r="U1149"/>
      <c r="V1149" s="64"/>
      <c r="W1149"/>
      <c r="X1149"/>
      <c r="Y1149"/>
      <c r="Z1149"/>
      <c r="AA1149"/>
      <c r="AB1149"/>
    </row>
    <row r="1150" spans="1:28" x14ac:dyDescent="0.2">
      <c r="A1150"/>
      <c r="B1150"/>
      <c r="C1150" s="52"/>
      <c r="D1150" s="52"/>
      <c r="E1150" s="52"/>
      <c r="F1150"/>
      <c r="G1150"/>
      <c r="H1150"/>
      <c r="I1150"/>
      <c r="J1150" s="64"/>
      <c r="K1150"/>
      <c r="L1150"/>
      <c r="M1150"/>
      <c r="N1150" s="64"/>
      <c r="O1150"/>
      <c r="P1150"/>
      <c r="Q1150"/>
      <c r="R1150" s="64"/>
      <c r="S1150"/>
      <c r="T1150"/>
      <c r="U1150"/>
      <c r="V1150" s="64"/>
      <c r="W1150"/>
      <c r="X1150"/>
      <c r="Y1150"/>
      <c r="Z1150"/>
      <c r="AA1150"/>
      <c r="AB1150"/>
    </row>
    <row r="1151" spans="1:28" x14ac:dyDescent="0.2">
      <c r="A1151"/>
      <c r="B1151"/>
      <c r="C1151" s="52"/>
      <c r="D1151" s="52"/>
      <c r="E1151" s="52"/>
      <c r="F1151"/>
      <c r="G1151"/>
      <c r="H1151"/>
      <c r="I1151"/>
      <c r="J1151" s="64"/>
      <c r="K1151"/>
      <c r="L1151"/>
      <c r="M1151"/>
      <c r="N1151" s="64"/>
      <c r="O1151"/>
      <c r="P1151"/>
      <c r="Q1151"/>
      <c r="R1151" s="64"/>
      <c r="S1151"/>
      <c r="T1151"/>
      <c r="U1151"/>
      <c r="V1151" s="64"/>
      <c r="W1151"/>
      <c r="X1151"/>
      <c r="Y1151"/>
      <c r="Z1151"/>
      <c r="AA1151"/>
      <c r="AB1151"/>
    </row>
    <row r="1152" spans="1:28" x14ac:dyDescent="0.2">
      <c r="A1152"/>
      <c r="B1152"/>
      <c r="C1152" s="52"/>
      <c r="D1152" s="52"/>
      <c r="E1152" s="52"/>
      <c r="F1152"/>
      <c r="G1152"/>
      <c r="H1152"/>
      <c r="I1152"/>
      <c r="J1152" s="64"/>
      <c r="K1152"/>
      <c r="L1152"/>
      <c r="M1152"/>
      <c r="N1152" s="64"/>
      <c r="O1152"/>
      <c r="P1152"/>
      <c r="Q1152"/>
      <c r="R1152" s="64"/>
      <c r="S1152"/>
      <c r="T1152"/>
      <c r="U1152"/>
      <c r="V1152" s="64"/>
      <c r="W1152"/>
      <c r="X1152"/>
      <c r="Y1152"/>
      <c r="Z1152"/>
      <c r="AA1152"/>
      <c r="AB1152"/>
    </row>
    <row r="1153" spans="1:28" x14ac:dyDescent="0.2">
      <c r="A1153"/>
      <c r="B1153"/>
      <c r="C1153" s="52"/>
      <c r="D1153" s="52"/>
      <c r="E1153" s="52"/>
      <c r="F1153"/>
      <c r="G1153"/>
      <c r="H1153"/>
      <c r="I1153"/>
      <c r="J1153" s="64"/>
      <c r="K1153"/>
      <c r="L1153"/>
      <c r="M1153"/>
      <c r="N1153" s="64"/>
      <c r="O1153"/>
      <c r="P1153"/>
      <c r="Q1153"/>
      <c r="R1153" s="64"/>
      <c r="S1153"/>
      <c r="T1153"/>
      <c r="U1153"/>
      <c r="V1153" s="64"/>
      <c r="W1153"/>
      <c r="X1153"/>
      <c r="Y1153"/>
      <c r="Z1153"/>
      <c r="AA1153"/>
      <c r="AB1153"/>
    </row>
    <row r="1154" spans="1:28" x14ac:dyDescent="0.2">
      <c r="A1154"/>
      <c r="B1154"/>
      <c r="C1154" s="52"/>
      <c r="D1154" s="52"/>
      <c r="E1154" s="52"/>
      <c r="F1154"/>
      <c r="G1154"/>
      <c r="H1154"/>
      <c r="I1154"/>
      <c r="J1154" s="64"/>
      <c r="K1154"/>
      <c r="L1154"/>
      <c r="M1154"/>
      <c r="N1154" s="64"/>
      <c r="O1154"/>
      <c r="P1154"/>
      <c r="Q1154"/>
      <c r="R1154" s="64"/>
      <c r="S1154"/>
      <c r="T1154"/>
      <c r="U1154"/>
      <c r="V1154" s="64"/>
      <c r="W1154"/>
      <c r="X1154"/>
      <c r="Y1154"/>
      <c r="Z1154"/>
      <c r="AA1154"/>
      <c r="AB1154"/>
    </row>
    <row r="1155" spans="1:28" x14ac:dyDescent="0.2">
      <c r="A1155"/>
      <c r="B1155"/>
      <c r="C1155" s="52"/>
      <c r="D1155" s="52"/>
      <c r="E1155" s="52"/>
      <c r="F1155"/>
      <c r="G1155"/>
      <c r="H1155"/>
      <c r="I1155"/>
      <c r="J1155" s="64"/>
      <c r="K1155"/>
      <c r="L1155"/>
      <c r="M1155"/>
      <c r="N1155" s="64"/>
      <c r="O1155"/>
      <c r="P1155"/>
      <c r="Q1155"/>
      <c r="R1155" s="64"/>
      <c r="S1155"/>
      <c r="T1155"/>
      <c r="U1155"/>
      <c r="V1155" s="64"/>
      <c r="W1155"/>
      <c r="X1155"/>
      <c r="Y1155"/>
      <c r="Z1155"/>
      <c r="AA1155"/>
      <c r="AB1155"/>
    </row>
    <row r="1156" spans="1:28" x14ac:dyDescent="0.2">
      <c r="A1156"/>
      <c r="B1156"/>
      <c r="C1156" s="52"/>
      <c r="D1156" s="52"/>
      <c r="E1156" s="52"/>
      <c r="F1156"/>
      <c r="G1156"/>
      <c r="H1156"/>
      <c r="I1156"/>
      <c r="J1156" s="64"/>
      <c r="K1156"/>
      <c r="L1156"/>
      <c r="M1156"/>
      <c r="N1156" s="64"/>
      <c r="O1156"/>
      <c r="P1156"/>
      <c r="Q1156"/>
      <c r="R1156" s="64"/>
      <c r="S1156"/>
      <c r="T1156"/>
      <c r="U1156"/>
      <c r="V1156" s="64"/>
      <c r="W1156"/>
      <c r="X1156"/>
      <c r="Y1156"/>
      <c r="Z1156"/>
      <c r="AA1156"/>
      <c r="AB1156"/>
    </row>
    <row r="1157" spans="1:28" x14ac:dyDescent="0.2">
      <c r="A1157"/>
      <c r="B1157"/>
      <c r="C1157" s="52"/>
      <c r="D1157" s="52"/>
      <c r="E1157" s="52"/>
      <c r="F1157"/>
      <c r="G1157"/>
      <c r="H1157"/>
      <c r="I1157"/>
      <c r="J1157" s="64"/>
      <c r="K1157"/>
      <c r="L1157"/>
      <c r="M1157"/>
      <c r="N1157" s="64"/>
      <c r="O1157"/>
      <c r="P1157"/>
      <c r="Q1157"/>
      <c r="R1157" s="64"/>
      <c r="S1157"/>
      <c r="T1157"/>
      <c r="U1157"/>
      <c r="V1157" s="64"/>
      <c r="W1157"/>
      <c r="X1157"/>
      <c r="Y1157"/>
      <c r="Z1157"/>
      <c r="AA1157"/>
      <c r="AB1157"/>
    </row>
    <row r="1158" spans="1:28" x14ac:dyDescent="0.2">
      <c r="A1158"/>
      <c r="B1158"/>
      <c r="C1158" s="52"/>
      <c r="D1158" s="52"/>
      <c r="E1158" s="52"/>
      <c r="F1158"/>
      <c r="G1158"/>
      <c r="H1158"/>
      <c r="I1158"/>
      <c r="J1158" s="64"/>
      <c r="K1158"/>
      <c r="L1158"/>
      <c r="M1158"/>
      <c r="N1158" s="64"/>
      <c r="O1158"/>
      <c r="P1158"/>
      <c r="Q1158"/>
      <c r="R1158" s="64"/>
      <c r="S1158"/>
      <c r="T1158"/>
      <c r="U1158"/>
      <c r="V1158" s="64"/>
      <c r="W1158"/>
      <c r="X1158"/>
      <c r="Y1158"/>
      <c r="Z1158"/>
      <c r="AA1158"/>
      <c r="AB1158"/>
    </row>
    <row r="1159" spans="1:28" x14ac:dyDescent="0.2">
      <c r="A1159"/>
      <c r="B1159"/>
      <c r="C1159" s="52"/>
      <c r="D1159" s="52"/>
      <c r="E1159" s="52"/>
      <c r="F1159"/>
      <c r="G1159"/>
      <c r="H1159"/>
      <c r="I1159"/>
      <c r="J1159" s="64"/>
      <c r="K1159"/>
      <c r="L1159"/>
      <c r="M1159"/>
      <c r="N1159" s="64"/>
      <c r="O1159"/>
      <c r="P1159"/>
      <c r="Q1159"/>
      <c r="R1159" s="64"/>
      <c r="S1159"/>
      <c r="T1159"/>
      <c r="U1159"/>
      <c r="V1159" s="64"/>
      <c r="W1159"/>
      <c r="X1159"/>
      <c r="Y1159"/>
      <c r="Z1159"/>
      <c r="AA1159"/>
      <c r="AB1159"/>
    </row>
    <row r="1160" spans="1:28" x14ac:dyDescent="0.2">
      <c r="A1160"/>
      <c r="B1160"/>
      <c r="C1160" s="52"/>
      <c r="D1160" s="52"/>
      <c r="E1160" s="52"/>
      <c r="F1160"/>
      <c r="G1160"/>
      <c r="H1160"/>
      <c r="I1160"/>
      <c r="J1160" s="64"/>
      <c r="K1160"/>
      <c r="L1160"/>
      <c r="M1160"/>
      <c r="N1160" s="64"/>
      <c r="O1160"/>
      <c r="P1160"/>
      <c r="Q1160"/>
      <c r="R1160" s="64"/>
      <c r="S1160"/>
      <c r="T1160"/>
      <c r="U1160"/>
      <c r="V1160" s="64"/>
      <c r="W1160"/>
      <c r="X1160"/>
      <c r="Y1160"/>
      <c r="Z1160"/>
      <c r="AA1160"/>
      <c r="AB1160"/>
    </row>
    <row r="1161" spans="1:28" x14ac:dyDescent="0.2">
      <c r="A1161"/>
      <c r="B1161"/>
      <c r="C1161" s="52"/>
      <c r="D1161" s="52"/>
      <c r="E1161" s="52"/>
      <c r="F1161"/>
      <c r="G1161"/>
      <c r="H1161"/>
      <c r="I1161"/>
      <c r="J1161" s="64"/>
      <c r="K1161"/>
      <c r="L1161"/>
      <c r="M1161"/>
      <c r="N1161" s="64"/>
      <c r="O1161"/>
      <c r="P1161"/>
      <c r="Q1161"/>
      <c r="R1161" s="64"/>
      <c r="S1161"/>
      <c r="T1161"/>
      <c r="U1161"/>
      <c r="V1161" s="64"/>
      <c r="W1161"/>
      <c r="X1161"/>
      <c r="Y1161"/>
      <c r="Z1161"/>
      <c r="AA1161"/>
      <c r="AB1161"/>
    </row>
    <row r="1162" spans="1:28" x14ac:dyDescent="0.2">
      <c r="A1162"/>
      <c r="B1162"/>
      <c r="C1162" s="52"/>
      <c r="D1162" s="52"/>
      <c r="E1162" s="52"/>
      <c r="F1162"/>
      <c r="G1162"/>
      <c r="H1162"/>
      <c r="I1162"/>
      <c r="J1162" s="64"/>
      <c r="K1162"/>
      <c r="L1162"/>
      <c r="M1162"/>
      <c r="N1162" s="64"/>
      <c r="O1162"/>
      <c r="P1162"/>
      <c r="Q1162"/>
      <c r="R1162" s="64"/>
      <c r="S1162"/>
      <c r="T1162"/>
      <c r="U1162"/>
      <c r="V1162" s="64"/>
      <c r="W1162"/>
      <c r="X1162"/>
      <c r="Y1162"/>
      <c r="Z1162"/>
      <c r="AA1162"/>
      <c r="AB1162"/>
    </row>
    <row r="1163" spans="1:28" x14ac:dyDescent="0.2">
      <c r="A1163"/>
      <c r="B1163"/>
      <c r="C1163" s="52"/>
      <c r="D1163" s="52"/>
      <c r="E1163" s="52"/>
      <c r="F1163"/>
      <c r="G1163"/>
      <c r="H1163"/>
      <c r="I1163"/>
      <c r="J1163" s="64"/>
      <c r="K1163"/>
      <c r="L1163"/>
      <c r="M1163"/>
      <c r="N1163" s="64"/>
      <c r="O1163"/>
      <c r="P1163"/>
      <c r="Q1163"/>
      <c r="R1163" s="64"/>
      <c r="S1163"/>
      <c r="T1163"/>
      <c r="U1163"/>
      <c r="V1163" s="64"/>
      <c r="W1163"/>
      <c r="X1163"/>
      <c r="Y1163"/>
      <c r="Z1163"/>
      <c r="AA1163"/>
      <c r="AB1163"/>
    </row>
    <row r="1164" spans="1:28" x14ac:dyDescent="0.2">
      <c r="A1164"/>
      <c r="B1164"/>
      <c r="C1164" s="52"/>
      <c r="D1164" s="52"/>
      <c r="E1164" s="52"/>
      <c r="F1164"/>
      <c r="G1164"/>
      <c r="H1164"/>
      <c r="I1164"/>
      <c r="J1164" s="64"/>
      <c r="K1164"/>
      <c r="L1164"/>
      <c r="M1164"/>
      <c r="N1164" s="64"/>
      <c r="O1164"/>
      <c r="P1164"/>
      <c r="Q1164"/>
      <c r="R1164" s="64"/>
      <c r="S1164"/>
      <c r="T1164"/>
      <c r="U1164"/>
      <c r="V1164" s="64"/>
      <c r="W1164"/>
      <c r="X1164"/>
      <c r="Y1164"/>
      <c r="Z1164"/>
      <c r="AA1164"/>
      <c r="AB1164"/>
    </row>
    <row r="1165" spans="1:28" x14ac:dyDescent="0.2">
      <c r="A1165"/>
      <c r="B1165"/>
      <c r="C1165" s="52"/>
      <c r="D1165" s="52"/>
      <c r="E1165" s="52"/>
      <c r="F1165"/>
      <c r="G1165"/>
      <c r="H1165"/>
      <c r="I1165"/>
      <c r="J1165" s="64"/>
      <c r="K1165"/>
      <c r="L1165"/>
      <c r="M1165"/>
      <c r="N1165" s="64"/>
      <c r="O1165"/>
      <c r="P1165"/>
      <c r="Q1165"/>
      <c r="R1165" s="64"/>
      <c r="S1165"/>
      <c r="T1165"/>
      <c r="U1165"/>
      <c r="V1165" s="64"/>
      <c r="W1165"/>
      <c r="X1165"/>
      <c r="Y1165"/>
      <c r="Z1165"/>
      <c r="AA1165"/>
      <c r="AB1165"/>
    </row>
    <row r="1166" spans="1:28" x14ac:dyDescent="0.2">
      <c r="A1166"/>
      <c r="B1166"/>
      <c r="C1166" s="52"/>
      <c r="D1166" s="52"/>
      <c r="E1166" s="52"/>
      <c r="F1166"/>
      <c r="G1166"/>
      <c r="H1166"/>
      <c r="I1166"/>
      <c r="J1166" s="64"/>
      <c r="K1166"/>
      <c r="L1166"/>
      <c r="M1166"/>
      <c r="N1166" s="64"/>
      <c r="O1166"/>
      <c r="P1166"/>
      <c r="Q1166"/>
      <c r="R1166" s="64"/>
      <c r="S1166"/>
      <c r="T1166"/>
      <c r="U1166"/>
      <c r="V1166" s="64"/>
      <c r="W1166"/>
      <c r="X1166"/>
      <c r="Y1166"/>
      <c r="Z1166"/>
      <c r="AA1166"/>
      <c r="AB1166"/>
    </row>
    <row r="1167" spans="1:28" x14ac:dyDescent="0.2">
      <c r="A1167"/>
      <c r="B1167"/>
      <c r="C1167" s="52"/>
      <c r="D1167" s="52"/>
      <c r="E1167" s="52"/>
      <c r="F1167"/>
      <c r="G1167"/>
      <c r="H1167"/>
      <c r="I1167"/>
      <c r="J1167" s="64"/>
      <c r="K1167"/>
      <c r="L1167"/>
      <c r="M1167"/>
      <c r="N1167" s="64"/>
      <c r="O1167"/>
      <c r="P1167"/>
      <c r="Q1167"/>
      <c r="R1167" s="64"/>
      <c r="S1167"/>
      <c r="T1167"/>
      <c r="U1167"/>
      <c r="V1167" s="64"/>
      <c r="W1167"/>
      <c r="X1167"/>
      <c r="Y1167"/>
      <c r="Z1167"/>
      <c r="AA1167"/>
      <c r="AB1167"/>
    </row>
    <row r="1168" spans="1:28" x14ac:dyDescent="0.2">
      <c r="A1168"/>
      <c r="B1168"/>
      <c r="C1168" s="52"/>
      <c r="D1168" s="52"/>
      <c r="E1168" s="52"/>
      <c r="F1168"/>
      <c r="G1168"/>
      <c r="H1168"/>
      <c r="I1168"/>
      <c r="J1168" s="64"/>
      <c r="K1168"/>
      <c r="L1168"/>
      <c r="M1168"/>
      <c r="N1168" s="64"/>
      <c r="O1168"/>
      <c r="P1168"/>
      <c r="Q1168"/>
      <c r="R1168" s="64"/>
      <c r="S1168"/>
      <c r="T1168"/>
      <c r="U1168"/>
      <c r="V1168" s="64"/>
      <c r="W1168"/>
      <c r="X1168"/>
      <c r="Y1168"/>
      <c r="Z1168"/>
      <c r="AA1168"/>
      <c r="AB1168"/>
    </row>
    <row r="1169" spans="1:28" x14ac:dyDescent="0.2">
      <c r="A1169"/>
      <c r="B1169"/>
      <c r="C1169" s="52"/>
      <c r="D1169" s="52"/>
      <c r="E1169" s="52"/>
      <c r="F1169"/>
      <c r="G1169"/>
      <c r="H1169"/>
      <c r="I1169"/>
      <c r="J1169" s="64"/>
      <c r="K1169"/>
      <c r="L1169"/>
      <c r="M1169"/>
      <c r="N1169" s="64"/>
      <c r="O1169"/>
      <c r="P1169"/>
      <c r="Q1169"/>
      <c r="R1169" s="64"/>
      <c r="S1169"/>
      <c r="T1169"/>
      <c r="U1169"/>
      <c r="V1169" s="64"/>
      <c r="W1169"/>
      <c r="X1169"/>
      <c r="Y1169"/>
      <c r="Z1169"/>
      <c r="AA1169"/>
      <c r="AB1169"/>
    </row>
    <row r="1170" spans="1:28" x14ac:dyDescent="0.2">
      <c r="A1170"/>
      <c r="B1170"/>
      <c r="C1170" s="52"/>
      <c r="D1170" s="52"/>
      <c r="E1170" s="52"/>
      <c r="F1170"/>
      <c r="G1170"/>
      <c r="H1170"/>
      <c r="I1170"/>
      <c r="J1170" s="64"/>
      <c r="K1170"/>
      <c r="L1170"/>
      <c r="M1170"/>
      <c r="N1170" s="64"/>
      <c r="O1170"/>
      <c r="P1170"/>
      <c r="Q1170"/>
      <c r="R1170" s="64"/>
      <c r="S1170"/>
      <c r="T1170"/>
      <c r="U1170"/>
      <c r="V1170" s="64"/>
      <c r="W1170"/>
      <c r="X1170"/>
      <c r="Y1170"/>
      <c r="Z1170"/>
      <c r="AA1170"/>
      <c r="AB1170"/>
    </row>
    <row r="1171" spans="1:28" x14ac:dyDescent="0.2">
      <c r="A1171"/>
      <c r="B1171"/>
      <c r="C1171" s="52"/>
      <c r="D1171" s="52"/>
      <c r="E1171" s="52"/>
      <c r="F1171"/>
      <c r="G1171"/>
      <c r="H1171"/>
      <c r="I1171"/>
      <c r="J1171" s="64"/>
      <c r="K1171"/>
      <c r="L1171"/>
      <c r="M1171"/>
      <c r="N1171" s="64"/>
      <c r="O1171"/>
      <c r="P1171"/>
      <c r="Q1171"/>
      <c r="R1171" s="64"/>
      <c r="S1171"/>
      <c r="T1171"/>
      <c r="U1171"/>
      <c r="V1171" s="64"/>
      <c r="W1171"/>
      <c r="X1171"/>
      <c r="Y1171"/>
      <c r="Z1171"/>
      <c r="AA1171"/>
      <c r="AB1171"/>
    </row>
    <row r="1172" spans="1:28" x14ac:dyDescent="0.2">
      <c r="A1172"/>
      <c r="B1172"/>
      <c r="C1172" s="52"/>
      <c r="D1172" s="52"/>
      <c r="E1172" s="52"/>
      <c r="F1172"/>
      <c r="G1172"/>
      <c r="H1172"/>
      <c r="I1172"/>
      <c r="J1172" s="64"/>
      <c r="K1172"/>
      <c r="L1172"/>
      <c r="M1172"/>
      <c r="N1172" s="64"/>
      <c r="O1172"/>
      <c r="P1172"/>
      <c r="Q1172"/>
      <c r="R1172" s="64"/>
      <c r="S1172"/>
      <c r="T1172"/>
      <c r="U1172"/>
      <c r="V1172" s="64"/>
      <c r="W1172"/>
      <c r="X1172"/>
      <c r="Y1172"/>
      <c r="Z1172"/>
      <c r="AA1172"/>
      <c r="AB1172"/>
    </row>
    <row r="1173" spans="1:28" x14ac:dyDescent="0.2">
      <c r="A1173"/>
      <c r="B1173"/>
      <c r="C1173" s="52"/>
      <c r="D1173" s="52"/>
      <c r="E1173" s="52"/>
      <c r="F1173"/>
      <c r="G1173"/>
      <c r="H1173"/>
      <c r="I1173"/>
      <c r="J1173" s="64"/>
      <c r="K1173"/>
      <c r="L1173"/>
      <c r="M1173"/>
      <c r="N1173" s="64"/>
      <c r="O1173"/>
      <c r="P1173"/>
      <c r="Q1173"/>
      <c r="R1173" s="64"/>
      <c r="S1173"/>
      <c r="T1173"/>
      <c r="U1173"/>
      <c r="V1173" s="64"/>
      <c r="W1173"/>
      <c r="X1173"/>
      <c r="Y1173"/>
      <c r="Z1173"/>
      <c r="AA1173"/>
      <c r="AB1173"/>
    </row>
    <row r="1174" spans="1:28" x14ac:dyDescent="0.2">
      <c r="A1174"/>
      <c r="B1174"/>
      <c r="C1174" s="52"/>
      <c r="D1174" s="52"/>
      <c r="E1174" s="52"/>
      <c r="F1174"/>
      <c r="G1174"/>
      <c r="H1174"/>
      <c r="I1174"/>
      <c r="J1174" s="64"/>
      <c r="K1174"/>
      <c r="L1174"/>
      <c r="M1174"/>
      <c r="N1174" s="64"/>
      <c r="O1174"/>
      <c r="P1174"/>
      <c r="Q1174"/>
      <c r="R1174" s="64"/>
      <c r="S1174"/>
      <c r="T1174"/>
      <c r="U1174"/>
      <c r="V1174" s="64"/>
      <c r="W1174"/>
      <c r="X1174"/>
      <c r="Y1174"/>
      <c r="Z1174"/>
      <c r="AA1174"/>
      <c r="AB1174"/>
    </row>
    <row r="1175" spans="1:28" x14ac:dyDescent="0.2">
      <c r="A1175"/>
      <c r="B1175"/>
      <c r="C1175" s="52"/>
      <c r="D1175" s="52"/>
      <c r="E1175" s="52"/>
      <c r="F1175"/>
      <c r="G1175"/>
      <c r="H1175"/>
      <c r="I1175"/>
      <c r="J1175" s="64"/>
      <c r="K1175"/>
      <c r="L1175"/>
      <c r="M1175"/>
      <c r="N1175" s="64"/>
      <c r="O1175"/>
      <c r="P1175"/>
      <c r="Q1175"/>
      <c r="R1175" s="64"/>
      <c r="S1175"/>
      <c r="T1175"/>
      <c r="U1175"/>
      <c r="V1175" s="64"/>
      <c r="W1175"/>
      <c r="X1175"/>
      <c r="Y1175"/>
      <c r="Z1175"/>
      <c r="AA1175"/>
      <c r="AB1175"/>
    </row>
    <row r="1176" spans="1:28" x14ac:dyDescent="0.2">
      <c r="A1176"/>
      <c r="B1176"/>
      <c r="C1176" s="52"/>
      <c r="D1176" s="52"/>
      <c r="E1176" s="52"/>
      <c r="F1176"/>
      <c r="G1176"/>
      <c r="H1176"/>
      <c r="I1176"/>
      <c r="J1176" s="64"/>
      <c r="K1176"/>
      <c r="L1176"/>
      <c r="M1176"/>
      <c r="N1176" s="64"/>
      <c r="O1176"/>
      <c r="P1176"/>
      <c r="Q1176"/>
      <c r="R1176" s="64"/>
      <c r="S1176"/>
      <c r="T1176"/>
      <c r="U1176"/>
      <c r="V1176" s="64"/>
      <c r="W1176"/>
      <c r="X1176"/>
      <c r="Y1176"/>
      <c r="Z1176"/>
      <c r="AA1176"/>
      <c r="AB1176"/>
    </row>
    <row r="1177" spans="1:28" x14ac:dyDescent="0.2">
      <c r="A1177"/>
      <c r="B1177"/>
      <c r="C1177" s="52"/>
      <c r="D1177" s="52"/>
      <c r="E1177" s="52"/>
      <c r="F1177"/>
      <c r="G1177"/>
      <c r="H1177"/>
      <c r="I1177"/>
      <c r="J1177" s="64"/>
      <c r="K1177"/>
      <c r="L1177"/>
      <c r="M1177"/>
      <c r="N1177" s="64"/>
      <c r="O1177"/>
      <c r="P1177"/>
      <c r="Q1177"/>
      <c r="R1177" s="64"/>
      <c r="S1177"/>
      <c r="T1177"/>
      <c r="U1177"/>
      <c r="V1177" s="64"/>
      <c r="W1177"/>
      <c r="X1177"/>
      <c r="Y1177"/>
      <c r="Z1177"/>
      <c r="AA1177"/>
      <c r="AB1177"/>
    </row>
    <row r="1178" spans="1:28" x14ac:dyDescent="0.2">
      <c r="A1178"/>
      <c r="B1178"/>
      <c r="C1178" s="52"/>
      <c r="D1178" s="52"/>
      <c r="E1178" s="52"/>
      <c r="F1178"/>
      <c r="G1178"/>
      <c r="H1178"/>
      <c r="I1178"/>
      <c r="J1178" s="64"/>
      <c r="K1178"/>
      <c r="L1178"/>
      <c r="M1178"/>
      <c r="N1178" s="64"/>
      <c r="O1178"/>
      <c r="P1178"/>
      <c r="Q1178"/>
      <c r="R1178" s="64"/>
      <c r="S1178"/>
      <c r="T1178"/>
      <c r="U1178"/>
      <c r="V1178" s="64"/>
      <c r="W1178"/>
      <c r="X1178"/>
      <c r="Y1178"/>
      <c r="Z1178"/>
      <c r="AA1178"/>
      <c r="AB1178"/>
    </row>
    <row r="1179" spans="1:28" x14ac:dyDescent="0.2">
      <c r="A1179"/>
      <c r="B1179"/>
      <c r="C1179" s="52"/>
      <c r="D1179" s="52"/>
      <c r="E1179" s="52"/>
      <c r="F1179"/>
      <c r="G1179"/>
      <c r="H1179"/>
      <c r="I1179"/>
      <c r="J1179" s="64"/>
      <c r="K1179"/>
      <c r="L1179"/>
      <c r="M1179"/>
      <c r="N1179" s="64"/>
      <c r="O1179"/>
      <c r="P1179"/>
      <c r="Q1179"/>
      <c r="R1179" s="64"/>
      <c r="S1179"/>
      <c r="T1179"/>
      <c r="U1179"/>
      <c r="V1179" s="64"/>
      <c r="W1179"/>
      <c r="X1179"/>
      <c r="Y1179"/>
      <c r="Z1179"/>
      <c r="AA1179"/>
      <c r="AB1179"/>
    </row>
    <row r="1180" spans="1:28" x14ac:dyDescent="0.2">
      <c r="A1180"/>
      <c r="B1180"/>
      <c r="C1180" s="52"/>
      <c r="D1180" s="52"/>
      <c r="E1180" s="52"/>
      <c r="F1180"/>
      <c r="G1180"/>
      <c r="H1180"/>
      <c r="I1180"/>
      <c r="J1180" s="64"/>
      <c r="K1180"/>
      <c r="L1180"/>
      <c r="M1180"/>
      <c r="N1180" s="64"/>
      <c r="O1180"/>
      <c r="P1180"/>
      <c r="Q1180"/>
      <c r="R1180" s="64"/>
      <c r="S1180"/>
      <c r="T1180"/>
      <c r="U1180"/>
      <c r="V1180" s="64"/>
      <c r="W1180"/>
      <c r="X1180"/>
      <c r="Y1180"/>
      <c r="Z1180"/>
      <c r="AA1180"/>
      <c r="AB1180"/>
    </row>
    <row r="1181" spans="1:28" x14ac:dyDescent="0.2">
      <c r="A1181"/>
      <c r="B1181"/>
      <c r="C1181" s="52"/>
      <c r="D1181" s="52"/>
      <c r="E1181" s="52"/>
      <c r="F1181"/>
      <c r="G1181"/>
      <c r="H1181"/>
      <c r="I1181"/>
      <c r="J1181" s="64"/>
      <c r="K1181"/>
      <c r="L1181"/>
      <c r="M1181"/>
      <c r="N1181" s="64"/>
      <c r="O1181"/>
      <c r="P1181"/>
      <c r="Q1181"/>
      <c r="R1181" s="64"/>
      <c r="S1181"/>
      <c r="T1181"/>
      <c r="U1181"/>
      <c r="V1181" s="64"/>
      <c r="W1181"/>
      <c r="X1181"/>
      <c r="Y1181"/>
      <c r="Z1181"/>
      <c r="AA1181"/>
      <c r="AB1181"/>
    </row>
    <row r="1182" spans="1:28" x14ac:dyDescent="0.2">
      <c r="A1182"/>
      <c r="B1182"/>
      <c r="C1182" s="52"/>
      <c r="D1182" s="52"/>
      <c r="E1182" s="52"/>
      <c r="F1182"/>
      <c r="G1182"/>
      <c r="H1182"/>
      <c r="I1182"/>
      <c r="J1182" s="64"/>
      <c r="K1182"/>
      <c r="L1182"/>
      <c r="M1182"/>
      <c r="N1182" s="64"/>
      <c r="O1182"/>
      <c r="P1182"/>
      <c r="Q1182"/>
      <c r="R1182" s="64"/>
      <c r="S1182"/>
      <c r="T1182"/>
      <c r="U1182"/>
      <c r="V1182" s="64"/>
      <c r="W1182"/>
      <c r="X1182"/>
      <c r="Y1182"/>
      <c r="Z1182"/>
      <c r="AA1182"/>
      <c r="AB1182"/>
    </row>
    <row r="1183" spans="1:28" x14ac:dyDescent="0.2">
      <c r="A1183"/>
      <c r="B1183"/>
      <c r="C1183" s="52"/>
      <c r="D1183" s="52"/>
      <c r="E1183" s="52"/>
      <c r="F1183"/>
      <c r="G1183"/>
      <c r="H1183"/>
      <c r="I1183"/>
      <c r="J1183" s="64"/>
      <c r="K1183"/>
      <c r="L1183"/>
      <c r="M1183"/>
      <c r="N1183" s="64"/>
      <c r="O1183"/>
      <c r="P1183"/>
      <c r="Q1183"/>
      <c r="R1183" s="64"/>
      <c r="S1183"/>
      <c r="T1183"/>
      <c r="U1183"/>
      <c r="V1183" s="64"/>
      <c r="W1183"/>
      <c r="X1183"/>
      <c r="Y1183"/>
      <c r="Z1183"/>
      <c r="AA1183"/>
      <c r="AB1183"/>
    </row>
    <row r="1184" spans="1:28" x14ac:dyDescent="0.2">
      <c r="A1184"/>
      <c r="B1184"/>
      <c r="C1184" s="52"/>
      <c r="D1184" s="52"/>
      <c r="E1184" s="52"/>
      <c r="F1184"/>
      <c r="G1184"/>
      <c r="H1184"/>
      <c r="I1184"/>
      <c r="J1184" s="64"/>
      <c r="K1184"/>
      <c r="L1184"/>
      <c r="M1184"/>
      <c r="N1184" s="64"/>
      <c r="O1184"/>
      <c r="P1184"/>
      <c r="Q1184"/>
      <c r="R1184" s="64"/>
      <c r="S1184"/>
      <c r="T1184"/>
      <c r="U1184"/>
      <c r="V1184" s="64"/>
      <c r="W1184"/>
      <c r="X1184"/>
      <c r="Y1184"/>
      <c r="Z1184"/>
      <c r="AA1184"/>
      <c r="AB1184"/>
    </row>
    <row r="1185" spans="1:28" x14ac:dyDescent="0.2">
      <c r="A1185"/>
      <c r="B1185"/>
      <c r="C1185" s="52"/>
      <c r="D1185" s="52"/>
      <c r="E1185" s="52"/>
      <c r="F1185"/>
      <c r="G1185"/>
      <c r="H1185"/>
      <c r="I1185"/>
      <c r="J1185" s="64"/>
      <c r="K1185"/>
      <c r="L1185"/>
      <c r="M1185"/>
      <c r="N1185" s="64"/>
      <c r="O1185"/>
      <c r="P1185"/>
      <c r="Q1185"/>
      <c r="R1185" s="64"/>
      <c r="S1185"/>
      <c r="T1185"/>
      <c r="U1185"/>
      <c r="V1185" s="64"/>
      <c r="W1185"/>
      <c r="X1185"/>
      <c r="Y1185"/>
      <c r="Z1185"/>
      <c r="AA1185"/>
      <c r="AB1185"/>
    </row>
    <row r="1186" spans="1:28" x14ac:dyDescent="0.2">
      <c r="A1186"/>
      <c r="B1186"/>
      <c r="C1186" s="52"/>
      <c r="D1186" s="52"/>
      <c r="E1186" s="52"/>
      <c r="F1186"/>
      <c r="G1186"/>
      <c r="H1186"/>
      <c r="I1186"/>
      <c r="J1186" s="64"/>
      <c r="K1186"/>
      <c r="L1186"/>
      <c r="M1186"/>
      <c r="N1186" s="64"/>
      <c r="O1186"/>
      <c r="P1186"/>
      <c r="Q1186"/>
      <c r="R1186" s="64"/>
      <c r="S1186"/>
      <c r="T1186"/>
      <c r="U1186"/>
      <c r="V1186" s="64"/>
      <c r="W1186"/>
      <c r="X1186"/>
      <c r="Y1186"/>
      <c r="Z1186"/>
      <c r="AA1186"/>
      <c r="AB1186"/>
    </row>
    <row r="1187" spans="1:28" x14ac:dyDescent="0.2">
      <c r="A1187"/>
      <c r="B1187"/>
      <c r="C1187" s="52"/>
      <c r="D1187" s="52"/>
      <c r="E1187" s="52"/>
      <c r="F1187"/>
      <c r="G1187"/>
      <c r="H1187"/>
      <c r="I1187"/>
      <c r="J1187" s="64"/>
      <c r="K1187"/>
      <c r="L1187"/>
      <c r="M1187"/>
      <c r="N1187" s="64"/>
      <c r="O1187"/>
      <c r="P1187"/>
      <c r="Q1187"/>
      <c r="R1187" s="64"/>
      <c r="S1187"/>
      <c r="T1187"/>
      <c r="U1187"/>
      <c r="V1187" s="64"/>
      <c r="W1187"/>
      <c r="X1187"/>
      <c r="Y1187"/>
      <c r="Z1187"/>
      <c r="AA1187"/>
      <c r="AB1187"/>
    </row>
    <row r="1188" spans="1:28" x14ac:dyDescent="0.2">
      <c r="A1188"/>
      <c r="B1188"/>
      <c r="C1188" s="52"/>
      <c r="D1188" s="52"/>
      <c r="E1188" s="52"/>
      <c r="F1188"/>
      <c r="G1188"/>
      <c r="H1188"/>
      <c r="I1188"/>
      <c r="J1188" s="64"/>
      <c r="K1188"/>
      <c r="L1188"/>
      <c r="M1188"/>
      <c r="N1188" s="64"/>
      <c r="O1188"/>
      <c r="P1188"/>
      <c r="Q1188"/>
      <c r="R1188" s="64"/>
      <c r="S1188"/>
      <c r="T1188"/>
      <c r="U1188"/>
      <c r="V1188" s="64"/>
      <c r="W1188"/>
      <c r="X1188"/>
      <c r="Y1188"/>
      <c r="Z1188"/>
      <c r="AA1188"/>
      <c r="AB1188"/>
    </row>
    <row r="1189" spans="1:28" x14ac:dyDescent="0.2">
      <c r="A1189"/>
      <c r="B1189"/>
      <c r="C1189" s="52"/>
      <c r="D1189" s="52"/>
      <c r="E1189" s="52"/>
      <c r="F1189"/>
      <c r="G1189"/>
      <c r="H1189"/>
      <c r="I1189"/>
      <c r="J1189" s="64"/>
      <c r="K1189"/>
      <c r="L1189"/>
      <c r="M1189"/>
      <c r="N1189" s="64"/>
      <c r="O1189"/>
      <c r="P1189"/>
      <c r="Q1189"/>
      <c r="R1189" s="64"/>
      <c r="S1189"/>
      <c r="T1189"/>
      <c r="U1189"/>
      <c r="V1189" s="64"/>
      <c r="W1189"/>
      <c r="X1189"/>
      <c r="Y1189"/>
      <c r="Z1189"/>
      <c r="AA1189"/>
      <c r="AB1189"/>
    </row>
    <row r="1190" spans="1:28" x14ac:dyDescent="0.2">
      <c r="A1190"/>
      <c r="B1190"/>
      <c r="C1190" s="52"/>
      <c r="D1190" s="52"/>
      <c r="E1190" s="52"/>
      <c r="F1190"/>
      <c r="G1190"/>
      <c r="H1190"/>
      <c r="I1190"/>
      <c r="J1190" s="64"/>
      <c r="K1190"/>
      <c r="L1190"/>
      <c r="M1190"/>
      <c r="N1190" s="64"/>
      <c r="O1190"/>
      <c r="P1190"/>
      <c r="Q1190"/>
      <c r="R1190" s="64"/>
      <c r="S1190"/>
      <c r="T1190"/>
      <c r="U1190"/>
      <c r="V1190" s="64"/>
      <c r="W1190"/>
      <c r="X1190"/>
      <c r="Y1190"/>
      <c r="Z1190"/>
      <c r="AA1190"/>
      <c r="AB1190"/>
    </row>
    <row r="1191" spans="1:28" x14ac:dyDescent="0.2">
      <c r="A1191"/>
      <c r="B1191"/>
      <c r="C1191" s="52"/>
      <c r="D1191" s="52"/>
      <c r="E1191" s="52"/>
      <c r="F1191"/>
      <c r="G1191"/>
      <c r="H1191"/>
      <c r="I1191"/>
      <c r="J1191" s="64"/>
      <c r="K1191"/>
      <c r="L1191"/>
      <c r="M1191"/>
      <c r="N1191" s="64"/>
      <c r="O1191"/>
      <c r="P1191"/>
      <c r="Q1191"/>
      <c r="R1191" s="64"/>
      <c r="S1191"/>
      <c r="T1191"/>
      <c r="U1191"/>
      <c r="V1191" s="64"/>
      <c r="W1191"/>
      <c r="X1191"/>
      <c r="Y1191"/>
      <c r="Z1191"/>
      <c r="AA1191"/>
      <c r="AB1191"/>
    </row>
    <row r="1192" spans="1:28" x14ac:dyDescent="0.2">
      <c r="A1192"/>
      <c r="B1192"/>
      <c r="C1192" s="52"/>
      <c r="D1192" s="52"/>
      <c r="E1192" s="52"/>
      <c r="F1192"/>
      <c r="G1192"/>
      <c r="H1192"/>
      <c r="I1192"/>
      <c r="J1192" s="64"/>
      <c r="K1192"/>
      <c r="L1192"/>
      <c r="M1192"/>
      <c r="N1192" s="64"/>
      <c r="O1192"/>
      <c r="P1192"/>
      <c r="Q1192"/>
      <c r="R1192" s="64"/>
      <c r="S1192"/>
      <c r="T1192"/>
      <c r="U1192"/>
      <c r="V1192" s="64"/>
      <c r="W1192"/>
      <c r="X1192"/>
      <c r="Y1192"/>
      <c r="Z1192"/>
      <c r="AA1192"/>
      <c r="AB1192"/>
    </row>
    <row r="1193" spans="1:28" x14ac:dyDescent="0.2">
      <c r="A1193"/>
      <c r="B1193"/>
      <c r="C1193" s="52"/>
      <c r="D1193" s="52"/>
      <c r="E1193" s="52"/>
      <c r="F1193"/>
      <c r="G1193"/>
      <c r="H1193"/>
      <c r="I1193"/>
      <c r="J1193" s="64"/>
      <c r="K1193"/>
      <c r="L1193"/>
      <c r="M1193"/>
      <c r="N1193" s="64"/>
      <c r="O1193"/>
      <c r="P1193"/>
      <c r="Q1193"/>
      <c r="R1193" s="64"/>
      <c r="S1193"/>
      <c r="T1193"/>
      <c r="U1193"/>
      <c r="V1193" s="64"/>
      <c r="W1193"/>
      <c r="X1193"/>
      <c r="Y1193"/>
      <c r="Z1193"/>
      <c r="AA1193"/>
      <c r="AB1193"/>
    </row>
    <row r="1194" spans="1:28" x14ac:dyDescent="0.2">
      <c r="A1194"/>
      <c r="B1194"/>
      <c r="C1194" s="52"/>
      <c r="D1194" s="52"/>
      <c r="E1194" s="52"/>
      <c r="F1194"/>
      <c r="G1194"/>
      <c r="H1194"/>
      <c r="I1194"/>
      <c r="J1194" s="64"/>
      <c r="K1194"/>
      <c r="L1194"/>
      <c r="M1194"/>
      <c r="N1194" s="64"/>
      <c r="O1194"/>
      <c r="P1194"/>
      <c r="Q1194"/>
      <c r="R1194" s="64"/>
      <c r="S1194"/>
      <c r="T1194"/>
      <c r="U1194"/>
      <c r="V1194" s="64"/>
      <c r="W1194"/>
      <c r="X1194"/>
      <c r="Y1194"/>
      <c r="Z1194"/>
      <c r="AA1194"/>
      <c r="AB1194"/>
    </row>
    <row r="1195" spans="1:28" x14ac:dyDescent="0.2">
      <c r="A1195"/>
      <c r="B1195"/>
      <c r="C1195" s="52"/>
      <c r="D1195" s="52"/>
      <c r="E1195" s="52"/>
      <c r="F1195"/>
      <c r="G1195"/>
      <c r="H1195"/>
      <c r="I1195"/>
      <c r="J1195" s="64"/>
      <c r="K1195"/>
      <c r="L1195"/>
      <c r="M1195"/>
      <c r="N1195" s="64"/>
      <c r="O1195"/>
      <c r="P1195"/>
      <c r="Q1195"/>
      <c r="R1195" s="64"/>
      <c r="S1195"/>
      <c r="T1195"/>
      <c r="U1195"/>
      <c r="V1195" s="64"/>
      <c r="W1195"/>
      <c r="X1195"/>
      <c r="Y1195"/>
      <c r="Z1195"/>
      <c r="AA1195"/>
      <c r="AB1195"/>
    </row>
    <row r="1196" spans="1:28" x14ac:dyDescent="0.2">
      <c r="A1196"/>
      <c r="B1196"/>
      <c r="C1196" s="52"/>
      <c r="D1196" s="52"/>
      <c r="E1196" s="52"/>
      <c r="F1196"/>
      <c r="G1196"/>
      <c r="H1196"/>
      <c r="I1196"/>
      <c r="J1196" s="64"/>
      <c r="K1196"/>
      <c r="L1196"/>
      <c r="M1196"/>
      <c r="N1196" s="64"/>
      <c r="O1196"/>
      <c r="P1196"/>
      <c r="Q1196"/>
      <c r="R1196" s="64"/>
      <c r="S1196"/>
      <c r="T1196"/>
      <c r="U1196"/>
      <c r="V1196" s="64"/>
      <c r="W1196"/>
      <c r="X1196"/>
      <c r="Y1196"/>
      <c r="Z1196"/>
      <c r="AA1196"/>
      <c r="AB1196"/>
    </row>
    <row r="1197" spans="1:28" x14ac:dyDescent="0.2">
      <c r="A1197"/>
      <c r="B1197"/>
      <c r="C1197" s="52"/>
      <c r="D1197" s="52"/>
      <c r="E1197" s="52"/>
      <c r="F1197"/>
      <c r="G1197"/>
      <c r="H1197"/>
      <c r="I1197"/>
      <c r="J1197" s="64"/>
      <c r="K1197"/>
      <c r="L1197"/>
      <c r="M1197"/>
      <c r="N1197" s="64"/>
      <c r="O1197"/>
      <c r="P1197"/>
      <c r="Q1197"/>
      <c r="R1197" s="64"/>
      <c r="S1197"/>
      <c r="T1197"/>
      <c r="U1197"/>
      <c r="V1197" s="64"/>
      <c r="W1197"/>
      <c r="X1197"/>
      <c r="Y1197"/>
      <c r="Z1197"/>
      <c r="AA1197"/>
      <c r="AB1197"/>
    </row>
    <row r="1198" spans="1:28" x14ac:dyDescent="0.2">
      <c r="A1198"/>
      <c r="B1198"/>
      <c r="C1198" s="52"/>
      <c r="D1198" s="52"/>
      <c r="E1198" s="52"/>
      <c r="F1198"/>
      <c r="G1198"/>
      <c r="H1198"/>
      <c r="I1198"/>
      <c r="J1198" s="64"/>
      <c r="K1198"/>
      <c r="L1198"/>
      <c r="M1198"/>
      <c r="N1198" s="64"/>
      <c r="O1198"/>
      <c r="P1198"/>
      <c r="Q1198"/>
      <c r="R1198" s="64"/>
      <c r="S1198"/>
      <c r="T1198"/>
      <c r="U1198"/>
      <c r="V1198" s="64"/>
      <c r="W1198"/>
      <c r="X1198"/>
      <c r="Y1198"/>
      <c r="Z1198"/>
      <c r="AA1198"/>
      <c r="AB1198"/>
    </row>
    <row r="1199" spans="1:28" x14ac:dyDescent="0.2">
      <c r="A1199"/>
      <c r="B1199"/>
      <c r="C1199" s="52"/>
      <c r="D1199" s="52"/>
      <c r="E1199" s="52"/>
      <c r="F1199"/>
      <c r="G1199"/>
      <c r="H1199"/>
      <c r="I1199"/>
      <c r="J1199" s="64"/>
      <c r="K1199"/>
      <c r="L1199"/>
      <c r="M1199"/>
      <c r="N1199" s="64"/>
      <c r="O1199"/>
      <c r="P1199"/>
      <c r="Q1199"/>
      <c r="R1199" s="64"/>
      <c r="S1199"/>
      <c r="T1199"/>
      <c r="U1199"/>
      <c r="V1199" s="64"/>
      <c r="W1199"/>
      <c r="X1199"/>
      <c r="Y1199"/>
      <c r="Z1199"/>
      <c r="AA1199"/>
      <c r="AB1199"/>
    </row>
    <row r="1200" spans="1:28" x14ac:dyDescent="0.2">
      <c r="A1200"/>
      <c r="B1200"/>
      <c r="C1200" s="52"/>
      <c r="D1200" s="52"/>
      <c r="E1200" s="52"/>
      <c r="F1200"/>
      <c r="G1200"/>
      <c r="H1200"/>
      <c r="I1200"/>
      <c r="J1200" s="64"/>
      <c r="K1200"/>
      <c r="L1200"/>
      <c r="M1200"/>
      <c r="N1200" s="64"/>
      <c r="O1200"/>
      <c r="P1200"/>
      <c r="Q1200"/>
      <c r="R1200" s="64"/>
      <c r="S1200"/>
      <c r="T1200"/>
      <c r="U1200"/>
      <c r="V1200" s="64"/>
      <c r="W1200"/>
      <c r="X1200"/>
      <c r="Y1200"/>
      <c r="Z1200"/>
      <c r="AA1200"/>
      <c r="AB1200"/>
    </row>
    <row r="1201" spans="1:28" x14ac:dyDescent="0.2">
      <c r="A1201"/>
      <c r="B1201"/>
      <c r="C1201" s="52"/>
      <c r="D1201" s="52"/>
      <c r="E1201" s="52"/>
      <c r="F1201"/>
      <c r="G1201"/>
      <c r="H1201"/>
      <c r="I1201"/>
      <c r="J1201" s="64"/>
      <c r="K1201"/>
      <c r="L1201"/>
      <c r="M1201"/>
      <c r="N1201" s="64"/>
      <c r="O1201"/>
      <c r="P1201"/>
      <c r="Q1201"/>
      <c r="R1201" s="64"/>
      <c r="S1201"/>
      <c r="T1201"/>
      <c r="U1201"/>
      <c r="V1201" s="64"/>
      <c r="W1201"/>
      <c r="X1201"/>
      <c r="Y1201"/>
      <c r="Z1201"/>
      <c r="AA1201"/>
      <c r="AB1201"/>
    </row>
    <row r="1202" spans="1:28" x14ac:dyDescent="0.2">
      <c r="A1202"/>
      <c r="B1202"/>
      <c r="C1202" s="52"/>
      <c r="D1202" s="52"/>
      <c r="E1202" s="52"/>
      <c r="F1202"/>
      <c r="G1202"/>
      <c r="H1202"/>
      <c r="I1202"/>
      <c r="J1202" s="64"/>
      <c r="K1202"/>
      <c r="L1202"/>
      <c r="M1202"/>
      <c r="N1202" s="64"/>
      <c r="O1202"/>
      <c r="P1202"/>
      <c r="Q1202"/>
      <c r="R1202" s="64"/>
      <c r="S1202"/>
      <c r="T1202"/>
      <c r="U1202"/>
      <c r="V1202" s="64"/>
      <c r="W1202"/>
      <c r="X1202"/>
      <c r="Y1202"/>
      <c r="Z1202"/>
      <c r="AA1202"/>
      <c r="AB1202"/>
    </row>
    <row r="1203" spans="1:28" x14ac:dyDescent="0.2">
      <c r="A1203"/>
      <c r="B1203"/>
      <c r="C1203" s="52"/>
      <c r="D1203" s="52"/>
      <c r="E1203" s="52"/>
      <c r="F1203"/>
      <c r="G1203"/>
      <c r="H1203"/>
      <c r="I1203"/>
      <c r="J1203" s="64"/>
      <c r="K1203"/>
      <c r="L1203"/>
      <c r="M1203"/>
      <c r="N1203" s="64"/>
      <c r="O1203"/>
      <c r="P1203"/>
      <c r="Q1203"/>
      <c r="R1203" s="64"/>
      <c r="S1203"/>
      <c r="T1203"/>
      <c r="U1203"/>
      <c r="V1203" s="64"/>
      <c r="W1203"/>
      <c r="X1203"/>
      <c r="Y1203"/>
      <c r="Z1203"/>
      <c r="AA1203"/>
      <c r="AB1203"/>
    </row>
    <row r="1204" spans="1:28" x14ac:dyDescent="0.2">
      <c r="A1204"/>
      <c r="B1204"/>
      <c r="C1204" s="52"/>
      <c r="D1204" s="52"/>
      <c r="E1204" s="52"/>
      <c r="F1204"/>
      <c r="G1204"/>
      <c r="H1204"/>
      <c r="I1204"/>
      <c r="J1204" s="64"/>
      <c r="K1204"/>
      <c r="L1204"/>
      <c r="M1204"/>
      <c r="N1204" s="64"/>
      <c r="O1204"/>
      <c r="P1204"/>
      <c r="Q1204"/>
      <c r="R1204" s="64"/>
      <c r="S1204"/>
      <c r="T1204"/>
      <c r="U1204"/>
      <c r="V1204" s="64"/>
      <c r="W1204"/>
      <c r="X1204"/>
      <c r="Y1204"/>
      <c r="Z1204"/>
      <c r="AA1204"/>
      <c r="AB1204"/>
    </row>
    <row r="1205" spans="1:28" x14ac:dyDescent="0.2">
      <c r="A1205"/>
      <c r="B1205"/>
      <c r="C1205" s="52"/>
      <c r="D1205" s="52"/>
      <c r="E1205" s="52"/>
      <c r="F1205"/>
      <c r="G1205"/>
      <c r="H1205"/>
      <c r="I1205"/>
      <c r="J1205" s="64"/>
      <c r="K1205"/>
      <c r="L1205"/>
      <c r="M1205"/>
      <c r="N1205" s="64"/>
      <c r="O1205"/>
      <c r="P1205"/>
      <c r="Q1205"/>
      <c r="R1205" s="64"/>
      <c r="S1205"/>
      <c r="T1205"/>
      <c r="U1205"/>
      <c r="V1205" s="64"/>
      <c r="W1205"/>
      <c r="X1205"/>
      <c r="Y1205"/>
      <c r="Z1205"/>
      <c r="AA1205"/>
      <c r="AB1205"/>
    </row>
    <row r="1206" spans="1:28" x14ac:dyDescent="0.2">
      <c r="A1206"/>
      <c r="B1206"/>
      <c r="C1206" s="52"/>
      <c r="D1206" s="52"/>
      <c r="E1206" s="52"/>
      <c r="F1206"/>
      <c r="G1206"/>
      <c r="H1206"/>
      <c r="I1206"/>
      <c r="J1206" s="64"/>
      <c r="K1206"/>
      <c r="L1206"/>
      <c r="M1206"/>
      <c r="N1206" s="64"/>
      <c r="O1206"/>
      <c r="P1206"/>
      <c r="Q1206"/>
      <c r="R1206" s="64"/>
      <c r="S1206"/>
      <c r="T1206"/>
      <c r="U1206"/>
      <c r="V1206" s="64"/>
      <c r="W1206"/>
      <c r="X1206"/>
      <c r="Y1206"/>
      <c r="Z1206"/>
      <c r="AA1206"/>
      <c r="AB1206"/>
    </row>
    <row r="1207" spans="1:28" x14ac:dyDescent="0.2">
      <c r="A1207"/>
      <c r="B1207"/>
      <c r="C1207" s="52"/>
      <c r="D1207" s="52"/>
      <c r="E1207" s="52"/>
      <c r="F1207"/>
      <c r="G1207"/>
      <c r="H1207"/>
      <c r="I1207"/>
      <c r="J1207" s="64"/>
      <c r="K1207"/>
      <c r="L1207"/>
      <c r="M1207"/>
      <c r="N1207" s="64"/>
      <c r="O1207"/>
      <c r="P1207"/>
      <c r="Q1207"/>
      <c r="R1207" s="64"/>
      <c r="S1207"/>
      <c r="T1207"/>
      <c r="U1207"/>
      <c r="V1207" s="64"/>
      <c r="W1207"/>
      <c r="X1207"/>
      <c r="Y1207"/>
      <c r="Z1207"/>
      <c r="AA1207"/>
      <c r="AB1207"/>
    </row>
    <row r="1208" spans="1:28" x14ac:dyDescent="0.2">
      <c r="A1208"/>
      <c r="B1208"/>
      <c r="C1208" s="52"/>
      <c r="D1208" s="52"/>
      <c r="E1208" s="52"/>
      <c r="F1208"/>
      <c r="G1208"/>
      <c r="H1208"/>
      <c r="I1208"/>
      <c r="J1208" s="64"/>
      <c r="K1208"/>
      <c r="L1208"/>
      <c r="M1208"/>
      <c r="N1208" s="64"/>
      <c r="O1208"/>
      <c r="P1208"/>
      <c r="Q1208"/>
      <c r="R1208" s="64"/>
      <c r="S1208"/>
      <c r="T1208"/>
      <c r="U1208"/>
      <c r="V1208" s="64"/>
      <c r="W1208"/>
      <c r="X1208"/>
      <c r="Y1208"/>
      <c r="Z1208"/>
      <c r="AA1208"/>
      <c r="AB1208"/>
    </row>
    <row r="1209" spans="1:28" x14ac:dyDescent="0.2">
      <c r="A1209"/>
      <c r="B1209"/>
      <c r="C1209" s="52"/>
      <c r="D1209" s="52"/>
      <c r="E1209" s="52"/>
      <c r="F1209"/>
      <c r="G1209"/>
      <c r="H1209"/>
      <c r="I1209"/>
      <c r="J1209" s="64"/>
      <c r="K1209"/>
      <c r="L1209"/>
      <c r="M1209"/>
      <c r="N1209" s="64"/>
      <c r="O1209"/>
      <c r="P1209"/>
      <c r="Q1209"/>
      <c r="R1209" s="64"/>
      <c r="S1209"/>
      <c r="T1209"/>
      <c r="U1209"/>
      <c r="V1209" s="64"/>
      <c r="W1209"/>
      <c r="X1209"/>
      <c r="Y1209"/>
      <c r="Z1209"/>
      <c r="AA1209"/>
      <c r="AB1209"/>
    </row>
    <row r="1210" spans="1:28" x14ac:dyDescent="0.2">
      <c r="A1210"/>
      <c r="B1210"/>
      <c r="C1210" s="52"/>
      <c r="D1210" s="52"/>
      <c r="E1210" s="52"/>
      <c r="F1210"/>
      <c r="G1210"/>
      <c r="H1210"/>
      <c r="I1210"/>
      <c r="J1210" s="64"/>
      <c r="K1210"/>
      <c r="L1210"/>
      <c r="M1210"/>
      <c r="N1210" s="64"/>
      <c r="O1210"/>
      <c r="P1210"/>
      <c r="Q1210"/>
      <c r="R1210" s="64"/>
      <c r="S1210"/>
      <c r="T1210"/>
      <c r="U1210"/>
      <c r="V1210" s="64"/>
      <c r="W1210"/>
      <c r="X1210"/>
      <c r="Y1210"/>
      <c r="Z1210"/>
      <c r="AA1210"/>
      <c r="AB1210"/>
    </row>
    <row r="1211" spans="1:28" x14ac:dyDescent="0.2">
      <c r="A1211"/>
      <c r="B1211"/>
      <c r="C1211" s="52"/>
      <c r="D1211" s="52"/>
      <c r="E1211" s="52"/>
      <c r="F1211"/>
      <c r="G1211"/>
      <c r="H1211"/>
      <c r="I1211"/>
      <c r="J1211" s="64"/>
      <c r="K1211"/>
      <c r="L1211"/>
      <c r="M1211"/>
      <c r="N1211" s="64"/>
      <c r="O1211"/>
      <c r="P1211"/>
      <c r="Q1211"/>
      <c r="R1211" s="64"/>
      <c r="S1211"/>
      <c r="T1211"/>
      <c r="U1211"/>
      <c r="V1211" s="64"/>
      <c r="W1211"/>
      <c r="X1211"/>
      <c r="Y1211"/>
      <c r="Z1211"/>
      <c r="AA1211"/>
      <c r="AB1211"/>
    </row>
    <row r="1212" spans="1:28" x14ac:dyDescent="0.2">
      <c r="A1212"/>
      <c r="B1212"/>
      <c r="C1212" s="52"/>
      <c r="D1212" s="52"/>
      <c r="E1212" s="52"/>
      <c r="F1212"/>
      <c r="G1212"/>
      <c r="H1212"/>
      <c r="I1212"/>
      <c r="J1212" s="64"/>
      <c r="K1212"/>
      <c r="L1212"/>
      <c r="M1212"/>
      <c r="N1212" s="64"/>
      <c r="O1212"/>
      <c r="P1212"/>
      <c r="Q1212"/>
      <c r="R1212" s="64"/>
      <c r="S1212"/>
      <c r="T1212"/>
      <c r="U1212"/>
      <c r="V1212" s="64"/>
      <c r="W1212"/>
      <c r="X1212"/>
      <c r="Y1212"/>
      <c r="Z1212"/>
      <c r="AA1212"/>
      <c r="AB1212"/>
    </row>
    <row r="1213" spans="1:28" x14ac:dyDescent="0.2">
      <c r="A1213"/>
      <c r="B1213"/>
      <c r="C1213" s="52"/>
      <c r="D1213" s="52"/>
      <c r="E1213" s="52"/>
      <c r="F1213"/>
      <c r="G1213"/>
      <c r="H1213"/>
      <c r="I1213"/>
      <c r="J1213" s="64"/>
      <c r="K1213"/>
      <c r="L1213"/>
      <c r="M1213"/>
      <c r="N1213" s="64"/>
      <c r="O1213"/>
      <c r="P1213"/>
      <c r="Q1213"/>
      <c r="R1213" s="64"/>
      <c r="S1213"/>
      <c r="T1213"/>
      <c r="U1213"/>
      <c r="V1213" s="64"/>
      <c r="W1213"/>
      <c r="X1213"/>
      <c r="Y1213"/>
      <c r="Z1213"/>
      <c r="AA1213"/>
      <c r="AB1213"/>
    </row>
    <row r="1214" spans="1:28" x14ac:dyDescent="0.2">
      <c r="A1214"/>
      <c r="B1214"/>
      <c r="C1214" s="52"/>
      <c r="D1214" s="52"/>
      <c r="E1214" s="52"/>
      <c r="F1214"/>
      <c r="G1214"/>
      <c r="H1214"/>
      <c r="I1214"/>
      <c r="J1214" s="64"/>
      <c r="K1214"/>
      <c r="L1214"/>
      <c r="M1214"/>
      <c r="N1214" s="64"/>
      <c r="O1214"/>
      <c r="P1214"/>
      <c r="Q1214"/>
      <c r="R1214" s="64"/>
      <c r="S1214"/>
      <c r="T1214"/>
      <c r="U1214"/>
      <c r="V1214" s="64"/>
      <c r="W1214"/>
      <c r="X1214"/>
      <c r="Y1214"/>
      <c r="Z1214"/>
      <c r="AA1214"/>
      <c r="AB1214"/>
    </row>
    <row r="1215" spans="1:28" x14ac:dyDescent="0.2">
      <c r="A1215"/>
      <c r="B1215"/>
      <c r="C1215" s="52"/>
      <c r="D1215" s="52"/>
      <c r="E1215" s="52"/>
      <c r="F1215"/>
      <c r="G1215"/>
      <c r="H1215"/>
      <c r="I1215"/>
      <c r="J1215" s="64"/>
      <c r="K1215"/>
      <c r="L1215"/>
      <c r="M1215"/>
      <c r="N1215" s="64"/>
      <c r="O1215"/>
      <c r="P1215"/>
      <c r="Q1215"/>
      <c r="R1215" s="64"/>
      <c r="S1215"/>
      <c r="T1215"/>
      <c r="U1215"/>
      <c r="V1215" s="64"/>
      <c r="W1215"/>
      <c r="X1215"/>
      <c r="Y1215"/>
      <c r="Z1215"/>
      <c r="AA1215"/>
      <c r="AB1215"/>
    </row>
    <row r="1216" spans="1:28" x14ac:dyDescent="0.2">
      <c r="A1216"/>
      <c r="B1216"/>
      <c r="C1216" s="52"/>
      <c r="D1216" s="52"/>
      <c r="E1216" s="52"/>
      <c r="F1216"/>
      <c r="G1216"/>
      <c r="H1216"/>
      <c r="I1216"/>
      <c r="J1216" s="64"/>
      <c r="K1216"/>
      <c r="L1216"/>
      <c r="M1216"/>
      <c r="N1216" s="64"/>
      <c r="O1216"/>
      <c r="P1216"/>
      <c r="Q1216"/>
      <c r="R1216" s="64"/>
      <c r="S1216"/>
      <c r="T1216"/>
      <c r="U1216"/>
      <c r="V1216" s="64"/>
      <c r="W1216"/>
      <c r="X1216"/>
      <c r="Y1216"/>
      <c r="Z1216"/>
      <c r="AA1216"/>
      <c r="AB1216"/>
    </row>
    <row r="1217" spans="1:28" x14ac:dyDescent="0.2">
      <c r="A1217"/>
      <c r="B1217"/>
      <c r="C1217" s="52"/>
      <c r="D1217" s="52"/>
      <c r="E1217" s="52"/>
      <c r="F1217"/>
      <c r="G1217"/>
      <c r="H1217"/>
      <c r="I1217"/>
      <c r="J1217" s="64"/>
      <c r="K1217"/>
      <c r="L1217"/>
      <c r="M1217"/>
      <c r="N1217" s="64"/>
      <c r="O1217"/>
      <c r="P1217"/>
      <c r="Q1217"/>
      <c r="R1217" s="64"/>
      <c r="S1217"/>
      <c r="T1217"/>
      <c r="U1217"/>
      <c r="V1217" s="64"/>
      <c r="W1217"/>
      <c r="X1217"/>
      <c r="Y1217"/>
      <c r="Z1217"/>
      <c r="AA1217"/>
      <c r="AB1217"/>
    </row>
    <row r="1218" spans="1:28" x14ac:dyDescent="0.2">
      <c r="A1218"/>
      <c r="B1218"/>
      <c r="C1218" s="52"/>
      <c r="D1218" s="52"/>
      <c r="E1218" s="52"/>
      <c r="F1218"/>
      <c r="G1218"/>
      <c r="H1218"/>
      <c r="I1218"/>
      <c r="J1218" s="64"/>
      <c r="K1218"/>
      <c r="L1218"/>
      <c r="M1218"/>
      <c r="N1218" s="64"/>
      <c r="O1218"/>
      <c r="P1218"/>
      <c r="Q1218"/>
      <c r="R1218" s="64"/>
      <c r="S1218"/>
      <c r="T1218"/>
      <c r="U1218"/>
      <c r="V1218" s="64"/>
      <c r="W1218"/>
      <c r="X1218"/>
      <c r="Y1218"/>
      <c r="Z1218"/>
      <c r="AA1218"/>
      <c r="AB1218"/>
    </row>
    <row r="1219" spans="1:28" x14ac:dyDescent="0.2">
      <c r="A1219"/>
      <c r="B1219"/>
      <c r="C1219" s="52"/>
      <c r="D1219" s="52"/>
      <c r="E1219" s="52"/>
      <c r="F1219"/>
      <c r="G1219"/>
      <c r="H1219"/>
      <c r="I1219"/>
      <c r="J1219" s="64"/>
      <c r="K1219"/>
      <c r="L1219"/>
      <c r="M1219"/>
      <c r="N1219" s="64"/>
      <c r="O1219"/>
      <c r="P1219"/>
      <c r="Q1219"/>
      <c r="R1219" s="64"/>
      <c r="S1219"/>
      <c r="T1219"/>
      <c r="U1219"/>
      <c r="V1219" s="64"/>
      <c r="W1219"/>
      <c r="X1219"/>
      <c r="Y1219"/>
      <c r="Z1219"/>
      <c r="AA1219"/>
      <c r="AB1219"/>
    </row>
    <row r="1220" spans="1:28" x14ac:dyDescent="0.2">
      <c r="A1220"/>
      <c r="B1220"/>
      <c r="C1220" s="52"/>
      <c r="D1220" s="52"/>
      <c r="E1220" s="52"/>
      <c r="F1220"/>
      <c r="G1220"/>
      <c r="H1220"/>
      <c r="I1220"/>
      <c r="J1220" s="64"/>
      <c r="K1220"/>
      <c r="L1220"/>
      <c r="M1220"/>
      <c r="N1220" s="64"/>
      <c r="O1220"/>
      <c r="P1220"/>
      <c r="Q1220"/>
      <c r="R1220" s="64"/>
      <c r="S1220"/>
      <c r="T1220"/>
      <c r="U1220"/>
      <c r="V1220" s="64"/>
      <c r="W1220"/>
      <c r="X1220"/>
      <c r="Y1220"/>
      <c r="Z1220"/>
      <c r="AA1220"/>
      <c r="AB1220"/>
    </row>
    <row r="1221" spans="1:28" x14ac:dyDescent="0.2">
      <c r="A1221"/>
      <c r="B1221"/>
      <c r="C1221" s="52"/>
      <c r="D1221" s="52"/>
      <c r="E1221" s="52"/>
      <c r="F1221"/>
      <c r="G1221"/>
      <c r="H1221"/>
      <c r="I1221"/>
      <c r="J1221" s="64"/>
      <c r="K1221"/>
      <c r="L1221"/>
      <c r="M1221"/>
      <c r="N1221" s="64"/>
      <c r="O1221"/>
      <c r="P1221"/>
      <c r="Q1221"/>
      <c r="R1221" s="64"/>
      <c r="S1221"/>
      <c r="T1221"/>
      <c r="U1221"/>
      <c r="V1221" s="64"/>
      <c r="W1221"/>
      <c r="X1221"/>
      <c r="Y1221"/>
      <c r="Z1221"/>
      <c r="AA1221"/>
      <c r="AB1221"/>
    </row>
    <row r="1222" spans="1:28" x14ac:dyDescent="0.2">
      <c r="A1222"/>
      <c r="B1222"/>
      <c r="C1222" s="52"/>
      <c r="D1222" s="52"/>
      <c r="E1222" s="52"/>
      <c r="F1222"/>
      <c r="G1222"/>
      <c r="H1222"/>
      <c r="I1222"/>
      <c r="J1222" s="64"/>
      <c r="K1222"/>
      <c r="L1222"/>
      <c r="M1222"/>
      <c r="N1222" s="64"/>
      <c r="O1222"/>
      <c r="P1222"/>
      <c r="Q1222"/>
      <c r="R1222" s="64"/>
      <c r="S1222"/>
      <c r="T1222"/>
      <c r="U1222"/>
      <c r="V1222" s="64"/>
      <c r="W1222"/>
      <c r="X1222"/>
      <c r="Y1222"/>
      <c r="Z1222"/>
      <c r="AA1222"/>
      <c r="AB1222"/>
    </row>
    <row r="1223" spans="1:28" x14ac:dyDescent="0.2">
      <c r="A1223"/>
      <c r="B1223"/>
      <c r="C1223" s="52"/>
      <c r="D1223" s="52"/>
      <c r="E1223" s="52"/>
      <c r="F1223"/>
      <c r="G1223"/>
      <c r="H1223"/>
      <c r="I1223"/>
      <c r="J1223" s="64"/>
      <c r="K1223"/>
      <c r="L1223"/>
      <c r="M1223"/>
      <c r="N1223" s="64"/>
      <c r="O1223"/>
      <c r="P1223"/>
      <c r="Q1223"/>
      <c r="R1223" s="64"/>
      <c r="S1223"/>
      <c r="T1223"/>
      <c r="U1223"/>
      <c r="V1223" s="64"/>
      <c r="W1223"/>
      <c r="X1223"/>
      <c r="Y1223"/>
      <c r="Z1223"/>
      <c r="AA1223"/>
      <c r="AB1223"/>
    </row>
    <row r="1224" spans="1:28" x14ac:dyDescent="0.2">
      <c r="A1224"/>
      <c r="B1224"/>
      <c r="C1224" s="52"/>
      <c r="D1224" s="52"/>
      <c r="E1224" s="52"/>
      <c r="F1224"/>
      <c r="G1224"/>
      <c r="H1224"/>
      <c r="I1224"/>
      <c r="J1224" s="64"/>
      <c r="K1224"/>
      <c r="L1224"/>
      <c r="M1224"/>
      <c r="N1224" s="64"/>
      <c r="O1224"/>
      <c r="P1224"/>
      <c r="Q1224"/>
      <c r="R1224" s="64"/>
      <c r="S1224"/>
      <c r="T1224"/>
      <c r="U1224"/>
      <c r="V1224" s="64"/>
      <c r="W1224"/>
      <c r="X1224"/>
      <c r="Y1224"/>
      <c r="Z1224"/>
      <c r="AA1224"/>
      <c r="AB1224"/>
    </row>
    <row r="1225" spans="1:28" x14ac:dyDescent="0.2">
      <c r="A1225"/>
      <c r="B1225"/>
      <c r="C1225" s="52"/>
      <c r="D1225" s="52"/>
      <c r="E1225" s="52"/>
      <c r="F1225"/>
      <c r="G1225"/>
      <c r="H1225"/>
      <c r="I1225"/>
      <c r="J1225" s="64"/>
      <c r="K1225"/>
      <c r="L1225"/>
      <c r="M1225"/>
      <c r="N1225" s="64"/>
      <c r="O1225"/>
      <c r="P1225"/>
      <c r="Q1225"/>
      <c r="R1225" s="64"/>
      <c r="S1225"/>
      <c r="T1225"/>
      <c r="U1225"/>
      <c r="V1225" s="64"/>
      <c r="W1225"/>
      <c r="X1225"/>
      <c r="Y1225"/>
      <c r="Z1225"/>
      <c r="AA1225"/>
      <c r="AB1225"/>
    </row>
    <row r="1226" spans="1:28" x14ac:dyDescent="0.2">
      <c r="A1226"/>
      <c r="B1226"/>
      <c r="C1226" s="52"/>
      <c r="D1226" s="52"/>
      <c r="E1226" s="52"/>
      <c r="F1226"/>
      <c r="G1226"/>
      <c r="H1226"/>
      <c r="I1226"/>
      <c r="J1226" s="64"/>
      <c r="K1226"/>
      <c r="L1226"/>
      <c r="M1226"/>
      <c r="N1226" s="64"/>
      <c r="O1226"/>
      <c r="P1226"/>
      <c r="Q1226"/>
      <c r="R1226" s="64"/>
      <c r="S1226"/>
      <c r="T1226"/>
      <c r="U1226"/>
      <c r="V1226" s="64"/>
      <c r="W1226"/>
      <c r="X1226"/>
      <c r="Y1226"/>
      <c r="Z1226"/>
      <c r="AA1226"/>
      <c r="AB1226"/>
    </row>
    <row r="1227" spans="1:28" x14ac:dyDescent="0.2">
      <c r="A1227"/>
      <c r="B1227"/>
      <c r="C1227" s="52"/>
      <c r="D1227" s="52"/>
      <c r="E1227" s="52"/>
      <c r="F1227"/>
      <c r="G1227"/>
      <c r="H1227"/>
      <c r="I1227"/>
      <c r="J1227" s="64"/>
      <c r="K1227"/>
      <c r="L1227"/>
      <c r="M1227"/>
      <c r="N1227" s="64"/>
      <c r="O1227"/>
      <c r="P1227"/>
      <c r="Q1227"/>
      <c r="R1227" s="64"/>
      <c r="S1227"/>
      <c r="T1227"/>
      <c r="U1227"/>
      <c r="V1227" s="64"/>
      <c r="W1227"/>
      <c r="X1227"/>
      <c r="Y1227"/>
      <c r="Z1227"/>
      <c r="AA1227"/>
      <c r="AB1227"/>
    </row>
    <row r="1228" spans="1:28" x14ac:dyDescent="0.2">
      <c r="A1228"/>
      <c r="B1228"/>
      <c r="C1228" s="52"/>
      <c r="D1228" s="52"/>
      <c r="E1228" s="52"/>
      <c r="F1228"/>
      <c r="G1228"/>
      <c r="H1228"/>
      <c r="I1228"/>
      <c r="J1228" s="64"/>
      <c r="K1228"/>
      <c r="L1228"/>
      <c r="M1228"/>
      <c r="N1228" s="64"/>
      <c r="O1228"/>
      <c r="P1228"/>
      <c r="Q1228"/>
      <c r="R1228" s="64"/>
      <c r="S1228"/>
      <c r="T1228"/>
      <c r="U1228"/>
      <c r="V1228" s="64"/>
      <c r="W1228"/>
      <c r="X1228"/>
      <c r="Y1228"/>
      <c r="Z1228"/>
      <c r="AA1228"/>
      <c r="AB1228"/>
    </row>
    <row r="1229" spans="1:28" x14ac:dyDescent="0.2">
      <c r="A1229"/>
      <c r="B1229"/>
      <c r="C1229" s="52"/>
      <c r="D1229" s="52"/>
      <c r="E1229" s="52"/>
      <c r="F1229"/>
      <c r="G1229"/>
      <c r="H1229"/>
      <c r="I1229"/>
      <c r="J1229" s="64"/>
      <c r="K1229"/>
      <c r="L1229"/>
      <c r="M1229"/>
      <c r="N1229" s="64"/>
      <c r="O1229"/>
      <c r="P1229"/>
      <c r="Q1229"/>
      <c r="R1229" s="64"/>
      <c r="S1229"/>
      <c r="T1229"/>
      <c r="U1229"/>
      <c r="V1229" s="64"/>
      <c r="W1229"/>
      <c r="X1229"/>
      <c r="Y1229"/>
      <c r="Z1229"/>
      <c r="AA1229"/>
      <c r="AB1229"/>
    </row>
    <row r="1230" spans="1:28" x14ac:dyDescent="0.2">
      <c r="A1230"/>
      <c r="B1230"/>
      <c r="C1230" s="52"/>
      <c r="D1230" s="52"/>
      <c r="E1230" s="52"/>
      <c r="F1230"/>
      <c r="G1230"/>
      <c r="H1230"/>
      <c r="I1230"/>
      <c r="J1230" s="64"/>
      <c r="K1230"/>
      <c r="L1230"/>
      <c r="M1230"/>
      <c r="N1230" s="64"/>
      <c r="O1230"/>
      <c r="P1230"/>
      <c r="Q1230"/>
      <c r="R1230" s="64"/>
      <c r="S1230"/>
      <c r="T1230"/>
      <c r="U1230"/>
      <c r="V1230" s="64"/>
      <c r="W1230"/>
      <c r="X1230"/>
      <c r="Y1230"/>
      <c r="Z1230"/>
      <c r="AA1230"/>
      <c r="AB1230"/>
    </row>
    <row r="1231" spans="1:28" x14ac:dyDescent="0.2">
      <c r="A1231"/>
      <c r="B1231"/>
      <c r="C1231" s="52"/>
      <c r="D1231" s="52"/>
      <c r="E1231" s="52"/>
      <c r="F1231"/>
      <c r="G1231"/>
      <c r="H1231"/>
      <c r="I1231"/>
      <c r="J1231" s="64"/>
      <c r="K1231"/>
      <c r="L1231"/>
      <c r="M1231"/>
      <c r="N1231" s="64"/>
      <c r="O1231"/>
      <c r="P1231"/>
      <c r="Q1231"/>
      <c r="R1231" s="64"/>
      <c r="S1231"/>
      <c r="T1231"/>
      <c r="U1231"/>
      <c r="V1231" s="64"/>
      <c r="W1231"/>
      <c r="X1231"/>
      <c r="Y1231"/>
      <c r="Z1231"/>
      <c r="AA1231"/>
      <c r="AB1231"/>
    </row>
    <row r="1232" spans="1:28" x14ac:dyDescent="0.2">
      <c r="A1232"/>
      <c r="B1232"/>
      <c r="C1232" s="52"/>
      <c r="D1232" s="52"/>
      <c r="E1232" s="52"/>
      <c r="F1232"/>
      <c r="G1232"/>
      <c r="H1232"/>
      <c r="I1232"/>
      <c r="J1232" s="64"/>
      <c r="K1232"/>
      <c r="L1232"/>
      <c r="M1232"/>
      <c r="N1232" s="64"/>
      <c r="O1232"/>
      <c r="P1232"/>
      <c r="Q1232"/>
      <c r="R1232" s="64"/>
      <c r="S1232"/>
      <c r="T1232"/>
      <c r="U1232"/>
      <c r="V1232" s="64"/>
      <c r="W1232"/>
      <c r="X1232"/>
      <c r="Y1232"/>
      <c r="Z1232"/>
      <c r="AA1232"/>
      <c r="AB1232"/>
    </row>
    <row r="1233" spans="1:28" x14ac:dyDescent="0.2">
      <c r="A1233"/>
      <c r="B1233"/>
      <c r="C1233" s="52"/>
      <c r="D1233" s="52"/>
      <c r="E1233" s="52"/>
      <c r="F1233"/>
      <c r="G1233"/>
      <c r="H1233"/>
      <c r="I1233"/>
      <c r="J1233" s="64"/>
      <c r="K1233"/>
      <c r="L1233"/>
      <c r="M1233"/>
      <c r="N1233" s="64"/>
      <c r="O1233"/>
      <c r="P1233"/>
      <c r="Q1233"/>
      <c r="R1233" s="64"/>
      <c r="S1233"/>
      <c r="T1233"/>
      <c r="U1233"/>
      <c r="V1233" s="64"/>
      <c r="W1233"/>
      <c r="X1233"/>
      <c r="Y1233"/>
      <c r="Z1233"/>
      <c r="AA1233"/>
      <c r="AB1233"/>
    </row>
    <row r="1234" spans="1:28" x14ac:dyDescent="0.2">
      <c r="A1234"/>
      <c r="B1234"/>
      <c r="C1234" s="52"/>
      <c r="D1234" s="52"/>
      <c r="E1234" s="52"/>
      <c r="F1234"/>
      <c r="G1234"/>
      <c r="H1234"/>
      <c r="I1234"/>
      <c r="J1234" s="64"/>
      <c r="K1234"/>
      <c r="L1234"/>
      <c r="M1234"/>
      <c r="N1234" s="64"/>
      <c r="O1234"/>
      <c r="P1234"/>
      <c r="Q1234"/>
      <c r="R1234" s="64"/>
      <c r="S1234"/>
      <c r="T1234"/>
      <c r="U1234"/>
      <c r="V1234" s="64"/>
      <c r="W1234"/>
      <c r="X1234"/>
      <c r="Y1234"/>
      <c r="Z1234"/>
      <c r="AA1234"/>
      <c r="AB1234"/>
    </row>
    <row r="1235" spans="1:28" x14ac:dyDescent="0.2">
      <c r="A1235"/>
      <c r="B1235"/>
      <c r="C1235" s="52"/>
      <c r="D1235" s="52"/>
      <c r="E1235" s="52"/>
      <c r="F1235"/>
      <c r="G1235"/>
      <c r="H1235"/>
      <c r="I1235"/>
      <c r="J1235" s="64"/>
      <c r="K1235"/>
      <c r="L1235"/>
      <c r="M1235"/>
      <c r="N1235" s="64"/>
      <c r="O1235"/>
      <c r="P1235"/>
      <c r="Q1235"/>
      <c r="R1235" s="64"/>
      <c r="S1235"/>
      <c r="T1235"/>
      <c r="U1235"/>
      <c r="V1235" s="64"/>
      <c r="W1235"/>
      <c r="X1235"/>
      <c r="Y1235"/>
      <c r="Z1235"/>
      <c r="AA1235"/>
      <c r="AB1235"/>
    </row>
    <row r="1236" spans="1:28" x14ac:dyDescent="0.2">
      <c r="A1236"/>
      <c r="B1236"/>
      <c r="C1236" s="52"/>
      <c r="D1236" s="52"/>
      <c r="E1236" s="52"/>
      <c r="F1236"/>
      <c r="G1236"/>
      <c r="H1236"/>
      <c r="I1236"/>
      <c r="J1236" s="64"/>
      <c r="K1236"/>
      <c r="L1236"/>
      <c r="M1236"/>
      <c r="N1236" s="64"/>
      <c r="O1236"/>
      <c r="P1236"/>
      <c r="Q1236"/>
      <c r="R1236" s="64"/>
      <c r="S1236"/>
      <c r="T1236"/>
      <c r="U1236"/>
      <c r="V1236" s="64"/>
      <c r="W1236"/>
      <c r="X1236"/>
      <c r="Y1236"/>
      <c r="Z1236"/>
      <c r="AA1236"/>
      <c r="AB1236"/>
    </row>
    <row r="1237" spans="1:28" x14ac:dyDescent="0.2">
      <c r="A1237"/>
      <c r="B1237"/>
      <c r="C1237" s="52"/>
      <c r="D1237" s="52"/>
      <c r="E1237" s="52"/>
      <c r="F1237"/>
      <c r="G1237"/>
      <c r="H1237"/>
      <c r="I1237"/>
      <c r="J1237" s="64"/>
      <c r="K1237"/>
      <c r="L1237"/>
      <c r="M1237"/>
      <c r="N1237" s="64"/>
      <c r="O1237"/>
      <c r="P1237"/>
      <c r="Q1237"/>
      <c r="R1237" s="64"/>
      <c r="S1237"/>
      <c r="T1237"/>
      <c r="U1237"/>
      <c r="V1237" s="64"/>
      <c r="W1237"/>
      <c r="X1237"/>
      <c r="Y1237"/>
      <c r="Z1237"/>
      <c r="AA1237"/>
      <c r="AB1237"/>
    </row>
    <row r="1238" spans="1:28" x14ac:dyDescent="0.2">
      <c r="A1238"/>
      <c r="B1238"/>
      <c r="C1238" s="52"/>
      <c r="D1238" s="52"/>
      <c r="E1238" s="52"/>
      <c r="F1238"/>
      <c r="G1238"/>
      <c r="H1238"/>
      <c r="I1238"/>
      <c r="J1238" s="64"/>
      <c r="K1238"/>
      <c r="L1238"/>
      <c r="M1238"/>
      <c r="N1238" s="64"/>
      <c r="O1238"/>
      <c r="P1238"/>
      <c r="Q1238"/>
      <c r="R1238" s="64"/>
      <c r="S1238"/>
      <c r="T1238"/>
      <c r="U1238"/>
      <c r="V1238" s="64"/>
      <c r="W1238"/>
      <c r="X1238"/>
      <c r="Y1238"/>
      <c r="Z1238"/>
      <c r="AA1238"/>
      <c r="AB1238"/>
    </row>
    <row r="1239" spans="1:28" x14ac:dyDescent="0.2">
      <c r="A1239"/>
      <c r="B1239"/>
      <c r="C1239" s="52"/>
      <c r="D1239" s="52"/>
      <c r="E1239" s="52"/>
      <c r="F1239"/>
      <c r="G1239"/>
      <c r="H1239"/>
      <c r="I1239"/>
      <c r="J1239" s="64"/>
      <c r="K1239"/>
      <c r="L1239"/>
      <c r="M1239"/>
      <c r="N1239" s="64"/>
      <c r="O1239"/>
      <c r="P1239"/>
      <c r="Q1239"/>
      <c r="R1239" s="64"/>
      <c r="S1239"/>
      <c r="T1239"/>
      <c r="U1239"/>
      <c r="V1239" s="64"/>
      <c r="W1239"/>
      <c r="X1239"/>
      <c r="Y1239"/>
      <c r="Z1239"/>
      <c r="AA1239"/>
      <c r="AB1239"/>
    </row>
    <row r="1240" spans="1:28" x14ac:dyDescent="0.2">
      <c r="A1240"/>
      <c r="B1240"/>
      <c r="C1240" s="52"/>
      <c r="D1240" s="52"/>
      <c r="E1240" s="52"/>
      <c r="F1240"/>
      <c r="G1240"/>
      <c r="H1240"/>
      <c r="I1240"/>
      <c r="J1240" s="64"/>
      <c r="K1240"/>
      <c r="L1240"/>
      <c r="M1240"/>
      <c r="N1240" s="64"/>
      <c r="O1240"/>
      <c r="P1240"/>
      <c r="Q1240"/>
      <c r="R1240" s="64"/>
      <c r="S1240"/>
      <c r="T1240"/>
      <c r="U1240"/>
      <c r="V1240" s="64"/>
      <c r="W1240"/>
      <c r="X1240"/>
      <c r="Y1240"/>
      <c r="Z1240"/>
      <c r="AA1240"/>
      <c r="AB1240"/>
    </row>
    <row r="1241" spans="1:28" x14ac:dyDescent="0.2">
      <c r="A1241"/>
      <c r="B1241"/>
      <c r="C1241" s="52"/>
      <c r="D1241" s="52"/>
      <c r="E1241" s="52"/>
      <c r="F1241"/>
      <c r="G1241"/>
      <c r="H1241"/>
      <c r="I1241"/>
      <c r="J1241" s="64"/>
      <c r="K1241"/>
      <c r="L1241"/>
      <c r="M1241"/>
      <c r="N1241" s="64"/>
      <c r="O1241"/>
      <c r="P1241"/>
      <c r="Q1241"/>
      <c r="R1241" s="64"/>
      <c r="S1241"/>
      <c r="T1241"/>
      <c r="U1241"/>
      <c r="V1241" s="64"/>
      <c r="W1241"/>
      <c r="X1241"/>
      <c r="Y1241"/>
      <c r="Z1241"/>
      <c r="AA1241"/>
      <c r="AB1241"/>
    </row>
    <row r="1242" spans="1:28" x14ac:dyDescent="0.2">
      <c r="A1242"/>
      <c r="B1242"/>
      <c r="C1242" s="52"/>
      <c r="D1242" s="52"/>
      <c r="E1242" s="52"/>
      <c r="F1242"/>
      <c r="G1242"/>
      <c r="H1242"/>
      <c r="I1242"/>
      <c r="J1242" s="64"/>
      <c r="K1242"/>
      <c r="L1242"/>
      <c r="M1242"/>
      <c r="N1242" s="64"/>
      <c r="O1242"/>
      <c r="P1242"/>
      <c r="Q1242"/>
      <c r="R1242" s="64"/>
      <c r="S1242"/>
      <c r="T1242"/>
      <c r="U1242"/>
      <c r="V1242" s="64"/>
      <c r="W1242"/>
      <c r="X1242"/>
      <c r="Y1242"/>
      <c r="Z1242"/>
      <c r="AA1242"/>
      <c r="AB1242"/>
    </row>
    <row r="1243" spans="1:28" x14ac:dyDescent="0.2">
      <c r="A1243"/>
      <c r="B1243"/>
      <c r="C1243" s="52"/>
      <c r="D1243" s="52"/>
      <c r="E1243" s="52"/>
      <c r="F1243"/>
      <c r="G1243"/>
      <c r="H1243"/>
      <c r="I1243"/>
      <c r="J1243" s="64"/>
      <c r="K1243"/>
      <c r="L1243"/>
      <c r="M1243"/>
      <c r="N1243" s="64"/>
      <c r="O1243"/>
      <c r="P1243"/>
      <c r="Q1243"/>
      <c r="R1243" s="64"/>
      <c r="S1243"/>
      <c r="T1243"/>
      <c r="U1243"/>
      <c r="V1243" s="64"/>
      <c r="W1243"/>
      <c r="X1243"/>
      <c r="Y1243"/>
      <c r="Z1243"/>
      <c r="AA1243"/>
      <c r="AB1243"/>
    </row>
    <row r="1244" spans="1:28" x14ac:dyDescent="0.2">
      <c r="A1244"/>
      <c r="B1244"/>
      <c r="C1244" s="52"/>
      <c r="D1244" s="52"/>
      <c r="E1244" s="52"/>
      <c r="F1244"/>
      <c r="G1244"/>
      <c r="H1244"/>
      <c r="I1244"/>
      <c r="J1244" s="64"/>
      <c r="K1244"/>
      <c r="L1244"/>
      <c r="M1244"/>
      <c r="N1244" s="64"/>
      <c r="O1244"/>
      <c r="P1244"/>
      <c r="Q1244"/>
      <c r="R1244" s="64"/>
      <c r="S1244"/>
      <c r="T1244"/>
      <c r="U1244"/>
      <c r="V1244" s="64"/>
      <c r="W1244"/>
      <c r="X1244"/>
      <c r="Y1244"/>
      <c r="Z1244"/>
      <c r="AA1244"/>
      <c r="AB1244"/>
    </row>
    <row r="1245" spans="1:28" x14ac:dyDescent="0.2">
      <c r="A1245"/>
      <c r="B1245"/>
      <c r="C1245" s="52"/>
      <c r="D1245" s="52"/>
      <c r="E1245" s="52"/>
      <c r="F1245"/>
      <c r="G1245"/>
      <c r="H1245"/>
      <c r="I1245"/>
      <c r="J1245" s="64"/>
      <c r="K1245"/>
      <c r="L1245"/>
      <c r="M1245"/>
      <c r="N1245" s="64"/>
      <c r="O1245"/>
      <c r="P1245"/>
      <c r="Q1245"/>
      <c r="R1245" s="64"/>
      <c r="S1245"/>
      <c r="T1245"/>
      <c r="U1245"/>
      <c r="V1245" s="64"/>
      <c r="W1245"/>
      <c r="X1245"/>
      <c r="Y1245"/>
      <c r="Z1245"/>
      <c r="AA1245"/>
      <c r="AB1245"/>
    </row>
    <row r="1246" spans="1:28" x14ac:dyDescent="0.2">
      <c r="A1246"/>
      <c r="B1246"/>
      <c r="C1246" s="52"/>
      <c r="D1246" s="52"/>
      <c r="E1246" s="52"/>
      <c r="F1246"/>
      <c r="G1246"/>
      <c r="H1246"/>
      <c r="I1246"/>
      <c r="J1246" s="64"/>
      <c r="K1246"/>
      <c r="L1246"/>
      <c r="M1246"/>
      <c r="N1246" s="64"/>
      <c r="O1246"/>
      <c r="P1246"/>
      <c r="Q1246"/>
      <c r="R1246" s="64"/>
      <c r="S1246"/>
      <c r="T1246"/>
      <c r="U1246"/>
      <c r="V1246" s="64"/>
      <c r="W1246"/>
      <c r="X1246"/>
      <c r="Y1246"/>
      <c r="Z1246"/>
      <c r="AA1246"/>
      <c r="AB1246"/>
    </row>
    <row r="1247" spans="1:28" x14ac:dyDescent="0.2">
      <c r="A1247"/>
      <c r="B1247"/>
      <c r="C1247" s="52"/>
      <c r="D1247" s="52"/>
      <c r="E1247" s="52"/>
      <c r="F1247"/>
      <c r="G1247"/>
      <c r="H1247"/>
      <c r="I1247"/>
      <c r="J1247" s="64"/>
      <c r="K1247"/>
      <c r="L1247"/>
      <c r="M1247"/>
      <c r="N1247" s="64"/>
      <c r="O1247"/>
      <c r="P1247"/>
      <c r="Q1247"/>
      <c r="R1247" s="64"/>
      <c r="S1247"/>
      <c r="T1247"/>
      <c r="U1247"/>
      <c r="V1247" s="64"/>
      <c r="W1247"/>
      <c r="X1247"/>
      <c r="Y1247"/>
      <c r="Z1247"/>
      <c r="AA1247"/>
      <c r="AB1247"/>
    </row>
    <row r="1248" spans="1:28" x14ac:dyDescent="0.2">
      <c r="A1248"/>
      <c r="B1248"/>
      <c r="C1248" s="52"/>
      <c r="D1248" s="52"/>
      <c r="E1248" s="52"/>
      <c r="F1248"/>
      <c r="G1248"/>
      <c r="H1248"/>
      <c r="I1248"/>
      <c r="J1248" s="64"/>
      <c r="K1248"/>
      <c r="L1248"/>
      <c r="M1248"/>
      <c r="N1248" s="64"/>
      <c r="O1248"/>
      <c r="P1248"/>
      <c r="Q1248"/>
      <c r="R1248" s="64"/>
      <c r="S1248"/>
      <c r="T1248"/>
      <c r="U1248"/>
      <c r="V1248" s="64"/>
      <c r="W1248"/>
      <c r="X1248"/>
      <c r="Y1248"/>
      <c r="Z1248"/>
      <c r="AA1248"/>
      <c r="AB1248"/>
    </row>
    <row r="1249" spans="1:28" x14ac:dyDescent="0.2">
      <c r="A1249"/>
      <c r="B1249"/>
      <c r="C1249" s="52"/>
      <c r="D1249" s="52"/>
      <c r="E1249" s="52"/>
      <c r="F1249"/>
      <c r="G1249"/>
      <c r="H1249"/>
      <c r="I1249"/>
      <c r="J1249" s="64"/>
      <c r="K1249"/>
      <c r="L1249"/>
      <c r="M1249"/>
      <c r="N1249" s="64"/>
      <c r="O1249"/>
      <c r="P1249"/>
      <c r="Q1249"/>
      <c r="R1249" s="64"/>
      <c r="S1249"/>
      <c r="T1249"/>
      <c r="U1249"/>
      <c r="V1249" s="64"/>
      <c r="W1249"/>
      <c r="X1249"/>
      <c r="Y1249"/>
      <c r="Z1249"/>
      <c r="AA1249"/>
      <c r="AB1249"/>
    </row>
    <row r="1250" spans="1:28" x14ac:dyDescent="0.2">
      <c r="A1250"/>
      <c r="B1250"/>
      <c r="C1250" s="52"/>
      <c r="D1250" s="52"/>
      <c r="E1250" s="52"/>
      <c r="F1250"/>
      <c r="G1250"/>
      <c r="H1250"/>
      <c r="I1250"/>
      <c r="J1250" s="64"/>
      <c r="K1250"/>
      <c r="L1250"/>
      <c r="M1250"/>
      <c r="N1250" s="64"/>
      <c r="O1250"/>
      <c r="P1250"/>
      <c r="Q1250"/>
      <c r="R1250" s="64"/>
      <c r="S1250"/>
      <c r="T1250"/>
      <c r="U1250"/>
      <c r="V1250" s="64"/>
      <c r="W1250"/>
      <c r="X1250"/>
      <c r="Y1250"/>
      <c r="Z1250"/>
      <c r="AA1250"/>
      <c r="AB1250"/>
    </row>
    <row r="1251" spans="1:28" x14ac:dyDescent="0.2">
      <c r="A1251"/>
      <c r="B1251"/>
      <c r="C1251" s="52"/>
      <c r="D1251" s="52"/>
      <c r="E1251" s="52"/>
      <c r="F1251"/>
      <c r="G1251"/>
      <c r="H1251"/>
      <c r="I1251"/>
      <c r="J1251" s="64"/>
      <c r="K1251"/>
      <c r="L1251"/>
      <c r="M1251"/>
      <c r="N1251" s="64"/>
      <c r="O1251"/>
      <c r="P1251"/>
      <c r="Q1251"/>
      <c r="R1251" s="64"/>
      <c r="S1251"/>
      <c r="T1251"/>
      <c r="U1251"/>
      <c r="V1251" s="64"/>
      <c r="W1251"/>
      <c r="X1251"/>
      <c r="Y1251"/>
      <c r="Z1251"/>
      <c r="AA1251"/>
      <c r="AB1251"/>
    </row>
    <row r="1252" spans="1:28" x14ac:dyDescent="0.2">
      <c r="A1252"/>
      <c r="B1252"/>
      <c r="C1252" s="52"/>
      <c r="D1252" s="52"/>
      <c r="E1252" s="52"/>
      <c r="F1252"/>
      <c r="G1252"/>
      <c r="H1252"/>
      <c r="I1252"/>
      <c r="J1252" s="64"/>
      <c r="K1252"/>
      <c r="L1252"/>
      <c r="M1252"/>
      <c r="N1252" s="64"/>
      <c r="O1252"/>
      <c r="P1252"/>
      <c r="Q1252"/>
      <c r="R1252" s="64"/>
      <c r="S1252"/>
      <c r="T1252"/>
      <c r="U1252"/>
      <c r="V1252" s="64"/>
      <c r="W1252"/>
      <c r="X1252"/>
      <c r="Y1252"/>
      <c r="Z1252"/>
      <c r="AA1252"/>
      <c r="AB1252"/>
    </row>
    <row r="1253" spans="1:28" x14ac:dyDescent="0.2">
      <c r="A1253"/>
      <c r="B1253"/>
      <c r="C1253" s="52"/>
      <c r="D1253" s="52"/>
      <c r="E1253" s="52"/>
      <c r="F1253"/>
      <c r="G1253"/>
      <c r="H1253"/>
      <c r="I1253"/>
      <c r="J1253" s="64"/>
      <c r="K1253"/>
      <c r="L1253"/>
      <c r="M1253"/>
      <c r="N1253" s="64"/>
      <c r="O1253"/>
      <c r="P1253"/>
      <c r="Q1253"/>
      <c r="R1253" s="64"/>
      <c r="S1253"/>
      <c r="T1253"/>
      <c r="U1253"/>
      <c r="V1253" s="64"/>
      <c r="W1253"/>
      <c r="X1253"/>
      <c r="Y1253"/>
      <c r="Z1253"/>
      <c r="AA1253"/>
      <c r="AB1253"/>
    </row>
    <row r="1254" spans="1:28" x14ac:dyDescent="0.2">
      <c r="A1254"/>
      <c r="B1254"/>
      <c r="C1254" s="52"/>
      <c r="D1254" s="52"/>
      <c r="E1254" s="52"/>
      <c r="F1254"/>
      <c r="G1254"/>
      <c r="H1254"/>
      <c r="I1254"/>
      <c r="J1254" s="64"/>
      <c r="K1254"/>
      <c r="L1254"/>
      <c r="M1254"/>
      <c r="N1254" s="64"/>
      <c r="O1254"/>
      <c r="P1254"/>
      <c r="Q1254"/>
      <c r="R1254" s="64"/>
      <c r="S1254"/>
      <c r="T1254"/>
      <c r="U1254"/>
      <c r="V1254" s="64"/>
      <c r="W1254"/>
      <c r="X1254"/>
      <c r="Y1254"/>
      <c r="Z1254"/>
      <c r="AA1254"/>
      <c r="AB1254"/>
    </row>
    <row r="1255" spans="1:28" x14ac:dyDescent="0.2">
      <c r="A1255"/>
      <c r="B1255"/>
      <c r="C1255" s="52"/>
      <c r="D1255" s="52"/>
      <c r="E1255" s="52"/>
      <c r="F1255"/>
      <c r="G1255"/>
      <c r="H1255"/>
      <c r="I1255"/>
      <c r="J1255" s="64"/>
      <c r="K1255"/>
      <c r="L1255"/>
      <c r="M1255"/>
      <c r="N1255" s="64"/>
      <c r="O1255"/>
      <c r="P1255"/>
      <c r="Q1255"/>
      <c r="R1255" s="64"/>
      <c r="S1255"/>
      <c r="T1255"/>
      <c r="U1255"/>
      <c r="V1255" s="64"/>
      <c r="W1255"/>
      <c r="X1255"/>
      <c r="Y1255"/>
      <c r="Z1255"/>
      <c r="AA1255"/>
      <c r="AB1255"/>
    </row>
    <row r="1256" spans="1:28" x14ac:dyDescent="0.2">
      <c r="A1256"/>
      <c r="B1256"/>
      <c r="C1256" s="52"/>
      <c r="D1256" s="52"/>
      <c r="E1256" s="52"/>
      <c r="F1256"/>
      <c r="G1256"/>
      <c r="H1256"/>
      <c r="I1256"/>
      <c r="J1256" s="64"/>
      <c r="K1256"/>
      <c r="L1256"/>
      <c r="M1256"/>
      <c r="N1256" s="64"/>
      <c r="O1256"/>
      <c r="P1256"/>
      <c r="Q1256"/>
      <c r="R1256" s="64"/>
      <c r="S1256"/>
      <c r="T1256"/>
      <c r="U1256"/>
      <c r="V1256" s="64"/>
      <c r="W1256"/>
      <c r="X1256"/>
      <c r="Y1256"/>
      <c r="Z1256"/>
      <c r="AA1256"/>
      <c r="AB1256"/>
    </row>
    <row r="1257" spans="1:28" x14ac:dyDescent="0.2">
      <c r="A1257"/>
      <c r="B1257"/>
      <c r="C1257" s="52"/>
      <c r="D1257" s="52"/>
      <c r="E1257" s="52"/>
      <c r="F1257"/>
      <c r="G1257"/>
      <c r="H1257"/>
      <c r="I1257"/>
      <c r="J1257" s="64"/>
      <c r="K1257"/>
      <c r="L1257"/>
      <c r="M1257"/>
      <c r="N1257" s="64"/>
      <c r="O1257"/>
      <c r="P1257"/>
      <c r="Q1257"/>
      <c r="R1257" s="64"/>
      <c r="S1257"/>
      <c r="T1257"/>
      <c r="U1257"/>
      <c r="V1257" s="64"/>
      <c r="W1257"/>
      <c r="X1257"/>
      <c r="Y1257"/>
      <c r="Z1257"/>
      <c r="AA1257"/>
      <c r="AB1257"/>
    </row>
    <row r="1258" spans="1:28" x14ac:dyDescent="0.2">
      <c r="A1258"/>
      <c r="B1258"/>
      <c r="C1258" s="52"/>
      <c r="D1258" s="52"/>
      <c r="E1258" s="52"/>
      <c r="F1258"/>
      <c r="G1258"/>
      <c r="H1258"/>
      <c r="I1258"/>
      <c r="J1258" s="64"/>
      <c r="K1258"/>
      <c r="L1258"/>
      <c r="M1258"/>
      <c r="N1258" s="64"/>
      <c r="O1258"/>
      <c r="P1258"/>
      <c r="Q1258"/>
      <c r="R1258" s="64"/>
      <c r="S1258"/>
      <c r="T1258"/>
      <c r="U1258"/>
      <c r="V1258" s="64"/>
      <c r="W1258"/>
      <c r="X1258"/>
      <c r="Y1258"/>
      <c r="Z1258"/>
      <c r="AA1258"/>
      <c r="AB1258"/>
    </row>
    <row r="1259" spans="1:28" x14ac:dyDescent="0.2">
      <c r="A1259"/>
      <c r="B1259"/>
      <c r="C1259" s="52"/>
      <c r="D1259" s="52"/>
      <c r="E1259" s="52"/>
      <c r="F1259"/>
      <c r="G1259"/>
      <c r="H1259"/>
      <c r="I1259"/>
      <c r="J1259" s="64"/>
      <c r="K1259"/>
      <c r="L1259"/>
      <c r="M1259"/>
      <c r="N1259" s="64"/>
      <c r="O1259"/>
      <c r="P1259"/>
      <c r="Q1259"/>
      <c r="R1259" s="64"/>
      <c r="S1259"/>
      <c r="T1259"/>
      <c r="U1259"/>
      <c r="V1259" s="64"/>
      <c r="W1259"/>
      <c r="X1259"/>
      <c r="Y1259"/>
      <c r="Z1259"/>
      <c r="AA1259"/>
      <c r="AB1259"/>
    </row>
    <row r="1260" spans="1:28" x14ac:dyDescent="0.2">
      <c r="A1260"/>
      <c r="B1260"/>
      <c r="C1260" s="52"/>
      <c r="D1260" s="52"/>
      <c r="E1260" s="52"/>
      <c r="F1260"/>
      <c r="G1260"/>
      <c r="H1260"/>
      <c r="I1260"/>
      <c r="J1260" s="64"/>
      <c r="K1260"/>
      <c r="L1260"/>
      <c r="M1260"/>
      <c r="N1260" s="64"/>
      <c r="O1260"/>
      <c r="P1260"/>
      <c r="Q1260"/>
      <c r="R1260" s="64"/>
      <c r="S1260"/>
      <c r="T1260"/>
      <c r="U1260"/>
      <c r="V1260" s="64"/>
      <c r="W1260"/>
      <c r="X1260"/>
      <c r="Y1260"/>
      <c r="Z1260"/>
      <c r="AA1260"/>
      <c r="AB1260"/>
    </row>
    <row r="1261" spans="1:28" x14ac:dyDescent="0.2">
      <c r="A1261"/>
      <c r="B1261"/>
      <c r="C1261" s="52"/>
      <c r="D1261" s="52"/>
      <c r="E1261" s="52"/>
      <c r="F1261"/>
      <c r="G1261"/>
      <c r="H1261"/>
      <c r="I1261"/>
      <c r="J1261" s="64"/>
      <c r="K1261"/>
      <c r="L1261"/>
      <c r="M1261"/>
      <c r="N1261" s="64"/>
      <c r="O1261"/>
      <c r="P1261"/>
      <c r="Q1261"/>
      <c r="R1261" s="64"/>
      <c r="S1261"/>
      <c r="T1261"/>
      <c r="U1261"/>
      <c r="V1261" s="64"/>
      <c r="W1261"/>
      <c r="X1261"/>
      <c r="Y1261"/>
      <c r="Z1261"/>
      <c r="AA1261"/>
      <c r="AB1261"/>
    </row>
    <row r="1262" spans="1:28" x14ac:dyDescent="0.2">
      <c r="A1262"/>
      <c r="B1262"/>
      <c r="C1262" s="52"/>
      <c r="D1262" s="52"/>
      <c r="E1262" s="52"/>
      <c r="F1262"/>
      <c r="G1262"/>
      <c r="H1262"/>
      <c r="I1262"/>
      <c r="J1262" s="64"/>
      <c r="K1262"/>
      <c r="L1262"/>
      <c r="M1262"/>
      <c r="N1262" s="64"/>
      <c r="O1262"/>
      <c r="P1262"/>
      <c r="Q1262"/>
      <c r="R1262" s="64"/>
      <c r="S1262"/>
      <c r="T1262"/>
      <c r="U1262"/>
      <c r="V1262" s="64"/>
      <c r="W1262"/>
      <c r="X1262"/>
      <c r="Y1262"/>
      <c r="Z1262"/>
      <c r="AA1262"/>
      <c r="AB1262"/>
    </row>
    <row r="1263" spans="1:28" x14ac:dyDescent="0.2">
      <c r="A1263"/>
      <c r="B1263"/>
      <c r="C1263" s="52"/>
      <c r="D1263" s="52"/>
      <c r="E1263" s="52"/>
      <c r="F1263"/>
      <c r="G1263"/>
      <c r="H1263"/>
      <c r="I1263"/>
      <c r="J1263" s="64"/>
      <c r="K1263"/>
      <c r="L1263"/>
      <c r="M1263"/>
      <c r="N1263" s="64"/>
      <c r="O1263"/>
      <c r="P1263"/>
      <c r="Q1263"/>
      <c r="R1263" s="64"/>
      <c r="S1263"/>
      <c r="T1263"/>
      <c r="U1263"/>
      <c r="V1263" s="64"/>
      <c r="W1263"/>
      <c r="X1263"/>
      <c r="Y1263"/>
      <c r="Z1263"/>
      <c r="AA1263"/>
      <c r="AB1263"/>
    </row>
    <row r="1264" spans="1:28" x14ac:dyDescent="0.2">
      <c r="A1264"/>
      <c r="B1264"/>
      <c r="C1264" s="52"/>
      <c r="D1264" s="52"/>
      <c r="E1264" s="52"/>
      <c r="F1264"/>
      <c r="G1264"/>
      <c r="H1264"/>
      <c r="I1264"/>
      <c r="J1264" s="64"/>
      <c r="K1264"/>
      <c r="L1264"/>
      <c r="M1264"/>
      <c r="N1264" s="64"/>
      <c r="O1264"/>
      <c r="P1264"/>
      <c r="Q1264"/>
      <c r="R1264" s="64"/>
      <c r="S1264"/>
      <c r="T1264"/>
      <c r="U1264"/>
      <c r="V1264" s="64"/>
      <c r="W1264"/>
      <c r="X1264"/>
      <c r="Y1264"/>
      <c r="Z1264"/>
      <c r="AA1264"/>
      <c r="AB1264"/>
    </row>
    <row r="1265" spans="1:28" x14ac:dyDescent="0.2">
      <c r="A1265"/>
      <c r="B1265"/>
      <c r="C1265" s="52"/>
      <c r="D1265" s="52"/>
      <c r="E1265" s="52"/>
      <c r="F1265"/>
      <c r="G1265"/>
      <c r="H1265"/>
      <c r="I1265"/>
      <c r="J1265" s="64"/>
      <c r="K1265"/>
      <c r="L1265"/>
      <c r="M1265"/>
      <c r="N1265" s="64"/>
      <c r="O1265"/>
      <c r="P1265"/>
      <c r="Q1265"/>
      <c r="R1265" s="64"/>
      <c r="S1265"/>
      <c r="T1265"/>
      <c r="U1265"/>
      <c r="V1265" s="64"/>
      <c r="W1265"/>
      <c r="X1265"/>
      <c r="Y1265"/>
      <c r="Z1265"/>
      <c r="AA1265"/>
      <c r="AB1265"/>
    </row>
    <row r="1266" spans="1:28" x14ac:dyDescent="0.2">
      <c r="A1266"/>
      <c r="B1266"/>
      <c r="C1266" s="52"/>
      <c r="D1266" s="52"/>
      <c r="E1266" s="52"/>
      <c r="F1266"/>
      <c r="G1266"/>
      <c r="H1266"/>
      <c r="I1266"/>
      <c r="J1266" s="64"/>
      <c r="K1266"/>
      <c r="L1266"/>
      <c r="M1266"/>
      <c r="N1266" s="64"/>
      <c r="O1266"/>
      <c r="P1266"/>
      <c r="Q1266"/>
      <c r="R1266" s="64"/>
      <c r="S1266"/>
      <c r="T1266"/>
      <c r="U1266"/>
      <c r="V1266" s="64"/>
      <c r="W1266"/>
      <c r="X1266"/>
      <c r="Y1266"/>
      <c r="Z1266"/>
      <c r="AA1266"/>
      <c r="AB1266"/>
    </row>
    <row r="1267" spans="1:28" x14ac:dyDescent="0.2">
      <c r="A1267"/>
      <c r="B1267"/>
      <c r="C1267" s="52"/>
      <c r="D1267" s="52"/>
      <c r="E1267" s="52"/>
      <c r="F1267"/>
      <c r="G1267"/>
      <c r="H1267"/>
      <c r="I1267"/>
      <c r="J1267" s="64"/>
      <c r="K1267"/>
      <c r="L1267"/>
      <c r="M1267"/>
      <c r="N1267" s="64"/>
      <c r="O1267"/>
      <c r="P1267"/>
      <c r="Q1267"/>
      <c r="R1267" s="64"/>
      <c r="S1267"/>
      <c r="T1267"/>
      <c r="U1267"/>
      <c r="V1267" s="64"/>
      <c r="W1267"/>
      <c r="X1267"/>
      <c r="Y1267"/>
      <c r="Z1267"/>
      <c r="AA1267"/>
      <c r="AB1267"/>
    </row>
    <row r="1268" spans="1:28" x14ac:dyDescent="0.2">
      <c r="A1268"/>
      <c r="B1268"/>
      <c r="C1268" s="52"/>
      <c r="D1268" s="52"/>
      <c r="E1268" s="52"/>
      <c r="F1268"/>
      <c r="G1268"/>
      <c r="H1268"/>
      <c r="I1268"/>
      <c r="J1268" s="64"/>
      <c r="K1268"/>
      <c r="L1268"/>
      <c r="M1268"/>
      <c r="N1268" s="64"/>
      <c r="O1268"/>
      <c r="P1268"/>
      <c r="Q1268"/>
      <c r="R1268" s="64"/>
      <c r="S1268"/>
      <c r="T1268"/>
      <c r="U1268"/>
      <c r="V1268" s="64"/>
      <c r="W1268"/>
      <c r="X1268"/>
      <c r="Y1268"/>
      <c r="Z1268"/>
      <c r="AA1268"/>
      <c r="AB1268"/>
    </row>
    <row r="1269" spans="1:28" x14ac:dyDescent="0.2">
      <c r="A1269"/>
      <c r="B1269"/>
      <c r="C1269" s="52"/>
      <c r="D1269" s="52"/>
      <c r="E1269" s="52"/>
      <c r="F1269"/>
      <c r="G1269"/>
      <c r="H1269"/>
      <c r="I1269"/>
      <c r="J1269" s="64"/>
      <c r="K1269"/>
      <c r="L1269"/>
      <c r="M1269"/>
      <c r="N1269" s="64"/>
      <c r="O1269"/>
      <c r="P1269"/>
      <c r="Q1269"/>
      <c r="R1269" s="64"/>
      <c r="S1269"/>
      <c r="T1269"/>
      <c r="U1269"/>
      <c r="V1269" s="64"/>
      <c r="W1269"/>
      <c r="X1269"/>
      <c r="Y1269"/>
      <c r="Z1269"/>
      <c r="AA1269"/>
      <c r="AB1269"/>
    </row>
    <row r="1270" spans="1:28" x14ac:dyDescent="0.2">
      <c r="A1270"/>
      <c r="B1270"/>
      <c r="C1270" s="52"/>
      <c r="D1270" s="52"/>
      <c r="E1270" s="52"/>
      <c r="F1270"/>
      <c r="G1270"/>
      <c r="H1270"/>
      <c r="I1270"/>
      <c r="J1270" s="64"/>
      <c r="K1270"/>
      <c r="L1270"/>
      <c r="M1270"/>
      <c r="N1270" s="64"/>
      <c r="O1270"/>
      <c r="P1270"/>
      <c r="Q1270"/>
      <c r="R1270" s="64"/>
      <c r="S1270"/>
      <c r="T1270"/>
      <c r="U1270"/>
      <c r="V1270" s="64"/>
      <c r="W1270"/>
      <c r="X1270"/>
      <c r="Y1270"/>
      <c r="Z1270"/>
      <c r="AA1270"/>
      <c r="AB1270"/>
    </row>
    <row r="1271" spans="1:28" x14ac:dyDescent="0.2">
      <c r="A1271"/>
      <c r="B1271"/>
      <c r="C1271" s="52"/>
      <c r="D1271" s="52"/>
      <c r="E1271" s="52"/>
      <c r="F1271"/>
      <c r="G1271"/>
      <c r="H1271"/>
      <c r="I1271"/>
      <c r="J1271" s="64"/>
      <c r="K1271"/>
      <c r="L1271"/>
      <c r="M1271"/>
      <c r="N1271" s="64"/>
      <c r="O1271"/>
      <c r="P1271"/>
      <c r="Q1271"/>
      <c r="R1271" s="64"/>
      <c r="S1271"/>
      <c r="T1271"/>
      <c r="U1271"/>
      <c r="V1271" s="64"/>
      <c r="W1271"/>
      <c r="X1271"/>
      <c r="Y1271"/>
      <c r="Z1271"/>
      <c r="AA1271"/>
      <c r="AB1271"/>
    </row>
    <row r="1272" spans="1:28" x14ac:dyDescent="0.2">
      <c r="A1272"/>
      <c r="B1272"/>
      <c r="C1272" s="52"/>
      <c r="D1272" s="52"/>
      <c r="E1272" s="52"/>
      <c r="F1272"/>
      <c r="G1272"/>
      <c r="H1272"/>
      <c r="I1272"/>
      <c r="J1272" s="64"/>
      <c r="K1272"/>
      <c r="L1272"/>
      <c r="M1272"/>
      <c r="N1272" s="64"/>
      <c r="O1272"/>
      <c r="P1272"/>
      <c r="Q1272"/>
      <c r="R1272" s="64"/>
      <c r="S1272"/>
      <c r="T1272"/>
      <c r="U1272"/>
      <c r="V1272" s="64"/>
      <c r="W1272"/>
      <c r="X1272"/>
      <c r="Y1272"/>
      <c r="Z1272"/>
      <c r="AA1272"/>
      <c r="AB1272"/>
    </row>
    <row r="1273" spans="1:28" x14ac:dyDescent="0.2">
      <c r="A1273"/>
      <c r="B1273"/>
      <c r="C1273" s="52"/>
      <c r="D1273" s="52"/>
      <c r="E1273" s="52"/>
      <c r="F1273"/>
      <c r="G1273"/>
      <c r="H1273"/>
      <c r="I1273"/>
      <c r="J1273" s="64"/>
      <c r="K1273"/>
      <c r="L1273"/>
      <c r="M1273"/>
      <c r="N1273" s="64"/>
      <c r="O1273"/>
      <c r="P1273"/>
      <c r="Q1273"/>
      <c r="R1273" s="64"/>
      <c r="S1273"/>
      <c r="T1273"/>
      <c r="U1273"/>
      <c r="V1273" s="64"/>
      <c r="W1273"/>
      <c r="X1273"/>
      <c r="Y1273"/>
      <c r="Z1273"/>
      <c r="AA1273"/>
      <c r="AB1273"/>
    </row>
    <row r="1274" spans="1:28" x14ac:dyDescent="0.2">
      <c r="A1274"/>
      <c r="B1274"/>
      <c r="C1274" s="52"/>
      <c r="D1274" s="52"/>
      <c r="E1274" s="52"/>
      <c r="F1274"/>
      <c r="G1274"/>
      <c r="H1274"/>
      <c r="I1274"/>
      <c r="J1274" s="64"/>
      <c r="K1274"/>
      <c r="L1274"/>
      <c r="M1274"/>
      <c r="N1274" s="64"/>
      <c r="O1274"/>
      <c r="P1274"/>
      <c r="Q1274"/>
      <c r="R1274" s="64"/>
      <c r="S1274"/>
      <c r="T1274"/>
      <c r="U1274"/>
      <c r="V1274" s="64"/>
      <c r="W1274"/>
      <c r="X1274"/>
      <c r="Y1274"/>
      <c r="Z1274"/>
      <c r="AA1274"/>
      <c r="AB1274"/>
    </row>
    <row r="1275" spans="1:28" x14ac:dyDescent="0.2">
      <c r="A1275"/>
      <c r="B1275"/>
      <c r="C1275" s="52"/>
      <c r="D1275" s="52"/>
      <c r="E1275" s="52"/>
      <c r="F1275"/>
      <c r="G1275"/>
      <c r="H1275"/>
      <c r="I1275"/>
      <c r="J1275" s="64"/>
      <c r="K1275"/>
      <c r="L1275"/>
      <c r="M1275"/>
      <c r="N1275" s="64"/>
      <c r="O1275"/>
      <c r="P1275"/>
      <c r="Q1275"/>
      <c r="R1275" s="64"/>
      <c r="S1275"/>
      <c r="T1275"/>
      <c r="U1275"/>
      <c r="V1275" s="64"/>
      <c r="W1275"/>
      <c r="X1275"/>
      <c r="Y1275"/>
      <c r="Z1275"/>
      <c r="AA1275"/>
      <c r="AB1275"/>
    </row>
    <row r="1276" spans="1:28" x14ac:dyDescent="0.2">
      <c r="A1276"/>
      <c r="B1276"/>
      <c r="C1276" s="52"/>
      <c r="D1276" s="52"/>
      <c r="E1276" s="52"/>
      <c r="F1276"/>
      <c r="G1276"/>
      <c r="H1276"/>
      <c r="I1276"/>
      <c r="J1276" s="64"/>
      <c r="K1276"/>
      <c r="L1276"/>
      <c r="M1276"/>
      <c r="N1276" s="64"/>
      <c r="O1276"/>
      <c r="P1276"/>
      <c r="Q1276"/>
      <c r="R1276" s="64"/>
      <c r="S1276"/>
      <c r="T1276"/>
      <c r="U1276"/>
      <c r="V1276" s="64"/>
      <c r="W1276"/>
      <c r="X1276"/>
      <c r="Y1276"/>
      <c r="Z1276"/>
      <c r="AA1276"/>
      <c r="AB1276"/>
    </row>
    <row r="1277" spans="1:28" x14ac:dyDescent="0.2">
      <c r="A1277"/>
      <c r="B1277"/>
      <c r="C1277" s="52"/>
      <c r="D1277" s="52"/>
      <c r="E1277" s="52"/>
      <c r="F1277"/>
      <c r="G1277"/>
      <c r="H1277"/>
      <c r="I1277"/>
      <c r="J1277" s="64"/>
      <c r="K1277"/>
      <c r="L1277"/>
      <c r="M1277"/>
      <c r="N1277" s="64"/>
      <c r="O1277"/>
      <c r="P1277"/>
      <c r="Q1277"/>
      <c r="R1277" s="64"/>
      <c r="S1277"/>
      <c r="T1277"/>
      <c r="U1277"/>
      <c r="V1277" s="64"/>
      <c r="W1277"/>
      <c r="X1277"/>
      <c r="Y1277"/>
      <c r="Z1277"/>
      <c r="AA1277"/>
      <c r="AB1277"/>
    </row>
    <row r="1278" spans="1:28" x14ac:dyDescent="0.2">
      <c r="A1278"/>
      <c r="B1278"/>
      <c r="C1278" s="52"/>
      <c r="D1278" s="52"/>
      <c r="E1278" s="52"/>
      <c r="F1278"/>
      <c r="G1278"/>
      <c r="H1278"/>
      <c r="I1278"/>
      <c r="J1278" s="64"/>
      <c r="K1278"/>
      <c r="L1278"/>
      <c r="M1278"/>
      <c r="N1278" s="64"/>
      <c r="O1278"/>
      <c r="P1278"/>
      <c r="Q1278"/>
      <c r="R1278" s="64"/>
      <c r="S1278"/>
      <c r="T1278"/>
      <c r="U1278"/>
      <c r="V1278" s="64"/>
      <c r="W1278"/>
      <c r="X1278"/>
      <c r="Y1278"/>
      <c r="Z1278"/>
      <c r="AA1278"/>
      <c r="AB1278"/>
    </row>
    <row r="1279" spans="1:28" x14ac:dyDescent="0.2">
      <c r="A1279"/>
      <c r="B1279"/>
      <c r="C1279" s="52"/>
      <c r="D1279" s="52"/>
      <c r="E1279" s="52"/>
      <c r="F1279"/>
      <c r="G1279"/>
      <c r="H1279"/>
      <c r="I1279"/>
      <c r="J1279" s="64"/>
      <c r="K1279"/>
      <c r="L1279"/>
      <c r="M1279"/>
      <c r="N1279" s="64"/>
      <c r="O1279"/>
      <c r="P1279"/>
      <c r="Q1279"/>
      <c r="R1279" s="64"/>
      <c r="S1279"/>
      <c r="T1279"/>
      <c r="U1279"/>
      <c r="V1279" s="64"/>
      <c r="W1279"/>
      <c r="X1279"/>
      <c r="Y1279"/>
      <c r="Z1279"/>
      <c r="AA1279"/>
      <c r="AB1279"/>
    </row>
    <row r="1280" spans="1:28" x14ac:dyDescent="0.2">
      <c r="A1280"/>
      <c r="B1280"/>
      <c r="C1280" s="52"/>
      <c r="D1280" s="52"/>
      <c r="E1280" s="52"/>
      <c r="F1280"/>
      <c r="G1280"/>
      <c r="H1280"/>
      <c r="I1280"/>
      <c r="J1280" s="64"/>
      <c r="K1280"/>
      <c r="L1280"/>
      <c r="M1280"/>
      <c r="N1280" s="64"/>
      <c r="O1280"/>
      <c r="P1280"/>
      <c r="Q1280"/>
      <c r="R1280" s="64"/>
      <c r="S1280"/>
      <c r="T1280"/>
      <c r="U1280"/>
      <c r="V1280" s="64"/>
      <c r="W1280"/>
      <c r="X1280"/>
      <c r="Y1280"/>
      <c r="Z1280"/>
      <c r="AA1280"/>
      <c r="AB1280"/>
    </row>
    <row r="1281" spans="1:28" x14ac:dyDescent="0.2">
      <c r="A1281"/>
      <c r="B1281"/>
      <c r="C1281" s="52"/>
      <c r="D1281" s="52"/>
      <c r="E1281" s="52"/>
      <c r="F1281"/>
      <c r="G1281"/>
      <c r="H1281"/>
      <c r="I1281"/>
      <c r="J1281" s="64"/>
      <c r="K1281"/>
      <c r="L1281"/>
      <c r="M1281"/>
      <c r="N1281" s="64"/>
      <c r="O1281"/>
      <c r="P1281"/>
      <c r="Q1281"/>
      <c r="R1281" s="64"/>
      <c r="S1281"/>
      <c r="T1281"/>
      <c r="U1281"/>
      <c r="V1281" s="64"/>
      <c r="W1281"/>
      <c r="X1281"/>
      <c r="Y1281"/>
      <c r="Z1281"/>
      <c r="AA1281"/>
      <c r="AB1281"/>
    </row>
    <row r="1282" spans="1:28" x14ac:dyDescent="0.2">
      <c r="A1282"/>
      <c r="B1282"/>
      <c r="C1282" s="52"/>
      <c r="D1282" s="52"/>
      <c r="E1282" s="52"/>
      <c r="F1282"/>
      <c r="G1282"/>
      <c r="H1282"/>
      <c r="I1282"/>
      <c r="J1282" s="64"/>
      <c r="K1282"/>
      <c r="L1282"/>
      <c r="M1282"/>
      <c r="N1282" s="64"/>
      <c r="O1282"/>
      <c r="P1282"/>
      <c r="Q1282"/>
      <c r="R1282" s="64"/>
      <c r="S1282"/>
      <c r="T1282"/>
      <c r="U1282"/>
      <c r="V1282" s="64"/>
      <c r="W1282"/>
      <c r="X1282"/>
      <c r="Y1282"/>
      <c r="Z1282"/>
      <c r="AA1282"/>
      <c r="AB1282"/>
    </row>
    <row r="1283" spans="1:28" x14ac:dyDescent="0.2">
      <c r="A1283"/>
      <c r="B1283"/>
      <c r="C1283" s="52"/>
      <c r="D1283" s="52"/>
      <c r="E1283" s="52"/>
      <c r="F1283"/>
      <c r="G1283"/>
      <c r="H1283"/>
      <c r="I1283"/>
      <c r="J1283" s="64"/>
      <c r="K1283"/>
      <c r="L1283"/>
      <c r="M1283"/>
      <c r="N1283" s="64"/>
      <c r="O1283"/>
      <c r="P1283"/>
      <c r="Q1283"/>
      <c r="R1283" s="64"/>
      <c r="S1283"/>
      <c r="T1283"/>
      <c r="U1283"/>
      <c r="V1283" s="64"/>
      <c r="W1283"/>
      <c r="X1283"/>
      <c r="Y1283"/>
      <c r="Z1283"/>
      <c r="AA1283"/>
      <c r="AB1283"/>
    </row>
    <row r="1284" spans="1:28" x14ac:dyDescent="0.2">
      <c r="A1284"/>
      <c r="B1284"/>
      <c r="C1284" s="52"/>
      <c r="D1284" s="52"/>
      <c r="E1284" s="52"/>
      <c r="F1284"/>
      <c r="G1284"/>
      <c r="H1284"/>
      <c r="I1284"/>
      <c r="J1284" s="64"/>
      <c r="K1284"/>
      <c r="L1284"/>
      <c r="M1284"/>
      <c r="N1284" s="64"/>
      <c r="O1284"/>
      <c r="P1284"/>
      <c r="Q1284"/>
      <c r="R1284" s="64"/>
      <c r="S1284"/>
      <c r="T1284"/>
      <c r="U1284"/>
      <c r="V1284" s="64"/>
      <c r="W1284"/>
      <c r="X1284"/>
      <c r="Y1284"/>
      <c r="Z1284"/>
      <c r="AA1284"/>
      <c r="AB1284"/>
    </row>
    <row r="1285" spans="1:28" x14ac:dyDescent="0.2">
      <c r="A1285"/>
      <c r="B1285"/>
      <c r="C1285" s="52"/>
      <c r="D1285" s="52"/>
      <c r="E1285" s="52"/>
      <c r="F1285"/>
      <c r="G1285"/>
      <c r="H1285"/>
      <c r="I1285"/>
      <c r="J1285" s="64"/>
      <c r="K1285"/>
      <c r="L1285"/>
      <c r="M1285"/>
      <c r="N1285" s="64"/>
      <c r="O1285"/>
      <c r="P1285"/>
      <c r="Q1285"/>
      <c r="R1285" s="64"/>
      <c r="S1285"/>
      <c r="T1285"/>
      <c r="U1285"/>
      <c r="V1285" s="64"/>
      <c r="W1285"/>
      <c r="X1285"/>
      <c r="Y1285"/>
      <c r="Z1285"/>
      <c r="AA1285"/>
      <c r="AB1285"/>
    </row>
    <row r="1286" spans="1:28" x14ac:dyDescent="0.2">
      <c r="A1286"/>
      <c r="B1286"/>
      <c r="C1286" s="52"/>
      <c r="D1286" s="52"/>
      <c r="E1286" s="52"/>
      <c r="F1286"/>
      <c r="G1286"/>
      <c r="H1286"/>
      <c r="I1286"/>
      <c r="J1286" s="64"/>
      <c r="K1286"/>
      <c r="L1286"/>
      <c r="M1286"/>
      <c r="N1286" s="64"/>
      <c r="O1286"/>
      <c r="P1286"/>
      <c r="Q1286"/>
      <c r="R1286" s="64"/>
      <c r="S1286"/>
      <c r="T1286"/>
      <c r="U1286"/>
      <c r="V1286" s="64"/>
      <c r="W1286"/>
      <c r="X1286"/>
      <c r="Y1286"/>
      <c r="Z1286"/>
      <c r="AA1286"/>
      <c r="AB1286"/>
    </row>
    <row r="1287" spans="1:28" x14ac:dyDescent="0.2">
      <c r="A1287"/>
      <c r="B1287"/>
      <c r="C1287" s="52"/>
      <c r="D1287" s="52"/>
      <c r="E1287" s="52"/>
      <c r="F1287"/>
      <c r="G1287"/>
      <c r="H1287"/>
      <c r="I1287"/>
      <c r="J1287" s="64"/>
      <c r="K1287"/>
      <c r="L1287"/>
      <c r="M1287"/>
      <c r="N1287" s="64"/>
      <c r="O1287"/>
      <c r="P1287"/>
      <c r="Q1287"/>
      <c r="R1287" s="64"/>
      <c r="S1287"/>
      <c r="T1287"/>
      <c r="U1287"/>
      <c r="V1287" s="64"/>
      <c r="W1287"/>
      <c r="X1287"/>
      <c r="Y1287"/>
      <c r="Z1287"/>
      <c r="AA1287"/>
      <c r="AB1287"/>
    </row>
    <row r="1288" spans="1:28" x14ac:dyDescent="0.2">
      <c r="A1288"/>
      <c r="B1288"/>
      <c r="C1288" s="52"/>
      <c r="D1288" s="52"/>
      <c r="E1288" s="52"/>
      <c r="F1288"/>
      <c r="G1288"/>
      <c r="H1288"/>
      <c r="I1288"/>
      <c r="J1288" s="64"/>
      <c r="K1288"/>
      <c r="L1288"/>
      <c r="M1288"/>
      <c r="N1288" s="64"/>
      <c r="O1288"/>
      <c r="P1288"/>
      <c r="Q1288"/>
      <c r="R1288" s="64"/>
      <c r="S1288"/>
      <c r="T1288"/>
      <c r="U1288"/>
      <c r="V1288" s="64"/>
      <c r="W1288"/>
      <c r="X1288"/>
      <c r="Y1288"/>
      <c r="Z1288"/>
      <c r="AA1288"/>
      <c r="AB1288"/>
    </row>
    <row r="1289" spans="1:28" x14ac:dyDescent="0.2">
      <c r="A1289"/>
      <c r="B1289"/>
      <c r="C1289" s="52"/>
      <c r="D1289" s="52"/>
      <c r="E1289" s="52"/>
      <c r="F1289"/>
      <c r="G1289"/>
      <c r="H1289"/>
      <c r="I1289"/>
      <c r="J1289" s="64"/>
      <c r="K1289"/>
      <c r="L1289"/>
      <c r="M1289"/>
      <c r="N1289" s="64"/>
      <c r="O1289"/>
      <c r="P1289"/>
      <c r="Q1289"/>
      <c r="R1289" s="64"/>
      <c r="S1289"/>
      <c r="T1289"/>
      <c r="U1289"/>
      <c r="V1289" s="64"/>
      <c r="W1289"/>
      <c r="X1289"/>
      <c r="Y1289"/>
      <c r="Z1289"/>
      <c r="AA1289"/>
      <c r="AB1289"/>
    </row>
    <row r="1290" spans="1:28" x14ac:dyDescent="0.2">
      <c r="A1290"/>
      <c r="B1290"/>
      <c r="C1290" s="52"/>
      <c r="D1290" s="52"/>
      <c r="E1290" s="52"/>
      <c r="F1290"/>
      <c r="G1290"/>
      <c r="H1290"/>
      <c r="I1290"/>
      <c r="J1290" s="64"/>
      <c r="K1290"/>
      <c r="L1290"/>
      <c r="M1290"/>
      <c r="N1290" s="64"/>
      <c r="O1290"/>
      <c r="P1290"/>
      <c r="Q1290"/>
      <c r="R1290" s="64"/>
      <c r="S1290"/>
      <c r="T1290"/>
      <c r="U1290"/>
      <c r="V1290" s="64"/>
      <c r="W1290"/>
      <c r="X1290"/>
      <c r="Y1290"/>
      <c r="Z1290"/>
      <c r="AA1290"/>
      <c r="AB1290"/>
    </row>
    <row r="1291" spans="1:28" x14ac:dyDescent="0.2">
      <c r="A1291"/>
      <c r="B1291"/>
      <c r="C1291" s="52"/>
      <c r="D1291" s="52"/>
      <c r="E1291" s="52"/>
      <c r="F1291"/>
      <c r="G1291"/>
      <c r="H1291"/>
      <c r="I1291"/>
      <c r="J1291" s="64"/>
      <c r="K1291"/>
      <c r="L1291"/>
      <c r="M1291"/>
      <c r="N1291" s="64"/>
      <c r="O1291"/>
      <c r="P1291"/>
      <c r="Q1291"/>
      <c r="R1291" s="64"/>
      <c r="S1291"/>
      <c r="T1291"/>
      <c r="U1291"/>
      <c r="V1291" s="64"/>
      <c r="W1291"/>
      <c r="X1291"/>
      <c r="Y1291"/>
      <c r="Z1291"/>
      <c r="AA1291"/>
      <c r="AB1291"/>
    </row>
    <row r="1292" spans="1:28" x14ac:dyDescent="0.2">
      <c r="A1292"/>
      <c r="B1292"/>
      <c r="C1292" s="52"/>
      <c r="D1292" s="52"/>
      <c r="E1292" s="52"/>
      <c r="F1292"/>
      <c r="G1292"/>
      <c r="H1292"/>
      <c r="I1292"/>
      <c r="J1292" s="64"/>
      <c r="K1292"/>
      <c r="L1292"/>
      <c r="M1292"/>
      <c r="N1292" s="64"/>
      <c r="O1292"/>
      <c r="P1292"/>
      <c r="Q1292"/>
      <c r="R1292" s="64"/>
      <c r="S1292"/>
      <c r="T1292"/>
      <c r="U1292"/>
      <c r="V1292" s="64"/>
      <c r="W1292"/>
      <c r="X1292"/>
      <c r="Y1292"/>
      <c r="Z1292"/>
      <c r="AA1292"/>
      <c r="AB1292"/>
    </row>
    <row r="1293" spans="1:28" x14ac:dyDescent="0.2">
      <c r="A1293"/>
      <c r="B1293"/>
      <c r="C1293" s="52"/>
      <c r="D1293" s="52"/>
      <c r="E1293" s="52"/>
      <c r="F1293"/>
      <c r="G1293"/>
      <c r="H1293"/>
      <c r="I1293"/>
      <c r="J1293" s="64"/>
      <c r="K1293"/>
      <c r="L1293"/>
      <c r="M1293"/>
      <c r="N1293" s="64"/>
      <c r="O1293"/>
      <c r="P1293"/>
      <c r="Q1293"/>
      <c r="R1293" s="64"/>
      <c r="S1293"/>
      <c r="T1293"/>
      <c r="U1293"/>
      <c r="V1293" s="64"/>
      <c r="W1293"/>
      <c r="X1293"/>
      <c r="Y1293"/>
      <c r="Z1293"/>
      <c r="AA1293"/>
      <c r="AB1293"/>
    </row>
    <row r="1294" spans="1:28" x14ac:dyDescent="0.2">
      <c r="A1294"/>
      <c r="B1294"/>
      <c r="C1294" s="52"/>
      <c r="D1294" s="52"/>
      <c r="E1294" s="52"/>
      <c r="F1294"/>
      <c r="G1294"/>
      <c r="H1294"/>
      <c r="I1294"/>
      <c r="J1294" s="64"/>
      <c r="K1294"/>
      <c r="L1294"/>
      <c r="M1294"/>
      <c r="N1294" s="64"/>
      <c r="O1294"/>
      <c r="P1294"/>
      <c r="Q1294"/>
      <c r="R1294" s="64"/>
      <c r="S1294"/>
      <c r="T1294"/>
      <c r="U1294"/>
      <c r="V1294" s="64"/>
      <c r="W1294"/>
      <c r="X1294"/>
      <c r="Y1294"/>
      <c r="Z1294"/>
      <c r="AA1294"/>
      <c r="AB1294"/>
    </row>
    <row r="1295" spans="1:28" x14ac:dyDescent="0.2">
      <c r="A1295"/>
      <c r="B1295"/>
      <c r="C1295" s="52"/>
      <c r="D1295" s="52"/>
      <c r="E1295" s="52"/>
      <c r="F1295"/>
      <c r="G1295"/>
      <c r="H1295"/>
      <c r="I1295"/>
      <c r="J1295" s="64"/>
      <c r="K1295"/>
      <c r="L1295"/>
      <c r="M1295"/>
      <c r="N1295" s="64"/>
      <c r="O1295"/>
      <c r="P1295"/>
      <c r="Q1295"/>
      <c r="R1295" s="64"/>
      <c r="S1295"/>
      <c r="T1295"/>
      <c r="U1295"/>
      <c r="V1295" s="64"/>
      <c r="W1295"/>
      <c r="X1295"/>
      <c r="Y1295"/>
      <c r="Z1295"/>
      <c r="AA1295"/>
      <c r="AB1295"/>
    </row>
    <row r="1296" spans="1:28" x14ac:dyDescent="0.2">
      <c r="A1296"/>
      <c r="B1296"/>
      <c r="C1296" s="52"/>
      <c r="D1296" s="52"/>
      <c r="E1296" s="52"/>
      <c r="F1296"/>
      <c r="G1296"/>
      <c r="H1296"/>
      <c r="I1296"/>
      <c r="J1296" s="64"/>
      <c r="K1296"/>
      <c r="L1296"/>
      <c r="M1296"/>
      <c r="N1296" s="64"/>
      <c r="O1296"/>
      <c r="P1296"/>
      <c r="Q1296"/>
      <c r="R1296" s="64"/>
      <c r="S1296"/>
      <c r="T1296"/>
      <c r="U1296"/>
      <c r="V1296" s="64"/>
      <c r="W1296"/>
      <c r="X1296"/>
      <c r="Y1296"/>
      <c r="Z1296"/>
      <c r="AA1296"/>
      <c r="AB1296"/>
    </row>
    <row r="1297" spans="1:28" x14ac:dyDescent="0.2">
      <c r="A1297"/>
      <c r="B1297"/>
      <c r="C1297" s="52"/>
      <c r="D1297" s="52"/>
      <c r="E1297" s="52"/>
      <c r="F1297"/>
      <c r="G1297"/>
      <c r="H1297"/>
      <c r="I1297"/>
      <c r="J1297" s="64"/>
      <c r="K1297"/>
      <c r="L1297"/>
      <c r="M1297"/>
      <c r="N1297" s="64"/>
      <c r="O1297"/>
      <c r="P1297"/>
      <c r="Q1297"/>
      <c r="R1297" s="64"/>
      <c r="S1297"/>
      <c r="T1297"/>
      <c r="U1297"/>
      <c r="V1297" s="64"/>
      <c r="W1297"/>
      <c r="X1297"/>
      <c r="Y1297"/>
      <c r="Z1297"/>
      <c r="AA1297"/>
      <c r="AB1297"/>
    </row>
    <row r="1298" spans="1:28" x14ac:dyDescent="0.2">
      <c r="A1298"/>
      <c r="B1298"/>
      <c r="C1298" s="52"/>
      <c r="D1298" s="52"/>
      <c r="E1298" s="52"/>
      <c r="F1298"/>
      <c r="G1298"/>
      <c r="H1298"/>
      <c r="I1298"/>
      <c r="J1298" s="64"/>
      <c r="K1298"/>
      <c r="L1298"/>
      <c r="M1298"/>
      <c r="N1298" s="64"/>
      <c r="O1298"/>
      <c r="P1298"/>
      <c r="Q1298"/>
      <c r="R1298" s="64"/>
      <c r="S1298"/>
      <c r="T1298"/>
      <c r="U1298"/>
      <c r="V1298" s="64"/>
      <c r="W1298"/>
      <c r="X1298"/>
      <c r="Y1298"/>
      <c r="Z1298"/>
      <c r="AA1298"/>
      <c r="AB1298"/>
    </row>
    <row r="1299" spans="1:28" x14ac:dyDescent="0.2">
      <c r="A1299"/>
      <c r="B1299"/>
      <c r="C1299" s="52"/>
      <c r="D1299" s="52"/>
      <c r="E1299" s="52"/>
      <c r="F1299"/>
      <c r="G1299"/>
      <c r="H1299"/>
      <c r="I1299"/>
      <c r="J1299" s="64"/>
      <c r="K1299"/>
      <c r="L1299"/>
      <c r="M1299"/>
      <c r="N1299" s="64"/>
      <c r="O1299"/>
      <c r="P1299"/>
      <c r="Q1299"/>
      <c r="R1299" s="64"/>
      <c r="S1299"/>
      <c r="T1299"/>
      <c r="U1299"/>
      <c r="V1299" s="64"/>
      <c r="W1299"/>
      <c r="X1299"/>
      <c r="Y1299"/>
      <c r="Z1299"/>
      <c r="AA1299"/>
      <c r="AB1299"/>
    </row>
    <row r="1300" spans="1:28" x14ac:dyDescent="0.2">
      <c r="A1300"/>
      <c r="B1300"/>
      <c r="C1300" s="52"/>
      <c r="D1300" s="52"/>
      <c r="E1300" s="52"/>
      <c r="F1300"/>
      <c r="G1300"/>
      <c r="H1300"/>
      <c r="I1300"/>
      <c r="J1300" s="64"/>
      <c r="K1300"/>
      <c r="L1300"/>
      <c r="M1300"/>
      <c r="N1300" s="64"/>
      <c r="O1300"/>
      <c r="P1300"/>
      <c r="Q1300"/>
      <c r="R1300" s="64"/>
      <c r="S1300"/>
      <c r="T1300"/>
      <c r="U1300"/>
      <c r="V1300" s="64"/>
      <c r="W1300"/>
      <c r="X1300"/>
      <c r="Y1300"/>
      <c r="Z1300"/>
      <c r="AA1300"/>
      <c r="AB1300"/>
    </row>
    <row r="1301" spans="1:28" x14ac:dyDescent="0.2">
      <c r="A1301"/>
      <c r="B1301"/>
      <c r="C1301" s="52"/>
      <c r="D1301" s="52"/>
      <c r="E1301" s="52"/>
      <c r="F1301"/>
      <c r="G1301"/>
      <c r="H1301"/>
      <c r="I1301"/>
      <c r="J1301" s="64"/>
      <c r="K1301"/>
      <c r="L1301"/>
      <c r="M1301"/>
      <c r="N1301" s="64"/>
      <c r="O1301"/>
      <c r="P1301"/>
      <c r="Q1301"/>
      <c r="R1301" s="64"/>
      <c r="S1301"/>
      <c r="T1301"/>
      <c r="U1301"/>
      <c r="V1301" s="64"/>
      <c r="W1301"/>
      <c r="X1301"/>
      <c r="Y1301"/>
      <c r="Z1301"/>
      <c r="AA1301"/>
      <c r="AB1301"/>
    </row>
    <row r="1302" spans="1:28" x14ac:dyDescent="0.2">
      <c r="A1302"/>
      <c r="B1302"/>
      <c r="C1302" s="52"/>
      <c r="D1302" s="52"/>
      <c r="E1302" s="52"/>
      <c r="F1302"/>
      <c r="G1302"/>
      <c r="H1302"/>
      <c r="I1302"/>
      <c r="J1302" s="64"/>
      <c r="K1302"/>
      <c r="L1302"/>
      <c r="M1302"/>
      <c r="N1302" s="64"/>
      <c r="O1302"/>
      <c r="P1302"/>
      <c r="Q1302"/>
      <c r="R1302" s="64"/>
      <c r="S1302"/>
      <c r="T1302"/>
      <c r="U1302"/>
      <c r="V1302" s="64"/>
      <c r="W1302"/>
      <c r="X1302"/>
      <c r="Y1302"/>
      <c r="Z1302"/>
      <c r="AA1302"/>
      <c r="AB1302"/>
    </row>
    <row r="1303" spans="1:28" x14ac:dyDescent="0.2">
      <c r="A1303"/>
      <c r="B1303"/>
      <c r="C1303" s="52"/>
      <c r="D1303" s="52"/>
      <c r="E1303" s="52"/>
      <c r="F1303"/>
      <c r="G1303"/>
      <c r="H1303"/>
      <c r="I1303"/>
      <c r="J1303" s="64"/>
      <c r="K1303"/>
      <c r="L1303"/>
      <c r="M1303"/>
      <c r="N1303" s="64"/>
      <c r="O1303"/>
      <c r="P1303"/>
      <c r="Q1303"/>
      <c r="R1303" s="64"/>
      <c r="S1303"/>
      <c r="T1303"/>
      <c r="U1303"/>
      <c r="V1303" s="64"/>
      <c r="W1303"/>
      <c r="X1303"/>
      <c r="Y1303"/>
      <c r="Z1303"/>
      <c r="AA1303"/>
      <c r="AB1303"/>
    </row>
    <row r="1304" spans="1:28" x14ac:dyDescent="0.2">
      <c r="A1304"/>
      <c r="B1304"/>
      <c r="C1304" s="52"/>
      <c r="D1304" s="52"/>
      <c r="E1304" s="52"/>
      <c r="F1304"/>
      <c r="G1304"/>
      <c r="H1304"/>
      <c r="I1304"/>
      <c r="J1304" s="64"/>
      <c r="K1304"/>
      <c r="L1304"/>
      <c r="M1304"/>
      <c r="N1304" s="64"/>
      <c r="O1304"/>
      <c r="P1304"/>
      <c r="Q1304"/>
      <c r="R1304" s="64"/>
      <c r="S1304"/>
      <c r="T1304"/>
      <c r="U1304"/>
      <c r="V1304" s="64"/>
      <c r="W1304"/>
      <c r="X1304"/>
      <c r="Y1304"/>
      <c r="Z1304"/>
      <c r="AA1304"/>
      <c r="AB1304"/>
    </row>
    <row r="1305" spans="1:28" x14ac:dyDescent="0.2">
      <c r="A1305"/>
      <c r="B1305"/>
      <c r="C1305" s="52"/>
      <c r="D1305" s="52"/>
      <c r="E1305" s="52"/>
      <c r="F1305"/>
      <c r="G1305"/>
      <c r="H1305"/>
      <c r="I1305"/>
      <c r="J1305" s="64"/>
      <c r="K1305"/>
      <c r="L1305"/>
      <c r="M1305"/>
      <c r="N1305" s="64"/>
      <c r="O1305"/>
      <c r="P1305"/>
      <c r="Q1305"/>
      <c r="R1305" s="64"/>
      <c r="S1305"/>
      <c r="T1305"/>
      <c r="U1305"/>
      <c r="V1305" s="64"/>
      <c r="W1305"/>
      <c r="X1305"/>
      <c r="Y1305"/>
      <c r="Z1305"/>
      <c r="AA1305"/>
      <c r="AB1305"/>
    </row>
    <row r="1306" spans="1:28" x14ac:dyDescent="0.2">
      <c r="A1306"/>
      <c r="B1306"/>
      <c r="C1306" s="52"/>
      <c r="D1306" s="52"/>
      <c r="E1306" s="52"/>
      <c r="F1306"/>
      <c r="G1306"/>
      <c r="H1306"/>
      <c r="I1306"/>
      <c r="J1306" s="64"/>
      <c r="K1306"/>
      <c r="L1306"/>
      <c r="M1306"/>
      <c r="N1306" s="64"/>
      <c r="O1306"/>
      <c r="P1306"/>
      <c r="Q1306"/>
      <c r="R1306" s="64"/>
      <c r="S1306"/>
      <c r="T1306"/>
      <c r="U1306"/>
      <c r="V1306" s="64"/>
      <c r="W1306"/>
      <c r="X1306"/>
      <c r="Y1306"/>
      <c r="Z1306"/>
      <c r="AA1306"/>
      <c r="AB1306"/>
    </row>
    <row r="1307" spans="1:28" x14ac:dyDescent="0.2">
      <c r="A1307"/>
      <c r="B1307"/>
      <c r="C1307" s="52"/>
      <c r="D1307" s="52"/>
      <c r="E1307" s="52"/>
      <c r="F1307"/>
      <c r="G1307"/>
      <c r="H1307"/>
      <c r="I1307"/>
      <c r="J1307" s="64"/>
      <c r="K1307"/>
      <c r="L1307"/>
      <c r="M1307"/>
      <c r="N1307" s="64"/>
      <c r="O1307"/>
      <c r="P1307"/>
      <c r="Q1307"/>
      <c r="R1307" s="64"/>
      <c r="S1307"/>
      <c r="T1307"/>
      <c r="U1307"/>
      <c r="V1307" s="64"/>
      <c r="W1307"/>
      <c r="X1307"/>
      <c r="Y1307"/>
      <c r="Z1307"/>
      <c r="AA1307"/>
      <c r="AB1307"/>
    </row>
    <row r="1308" spans="1:28" x14ac:dyDescent="0.2">
      <c r="A1308"/>
      <c r="B1308"/>
      <c r="C1308" s="52"/>
      <c r="D1308" s="52"/>
      <c r="E1308" s="52"/>
      <c r="F1308"/>
      <c r="G1308"/>
      <c r="H1308"/>
      <c r="I1308"/>
      <c r="J1308" s="64"/>
      <c r="K1308"/>
      <c r="L1308"/>
      <c r="M1308"/>
      <c r="N1308" s="64"/>
      <c r="O1308"/>
      <c r="P1308"/>
      <c r="Q1308"/>
      <c r="R1308" s="64"/>
      <c r="S1308"/>
      <c r="T1308"/>
      <c r="U1308"/>
      <c r="V1308" s="64"/>
      <c r="W1308"/>
      <c r="X1308"/>
      <c r="Y1308"/>
      <c r="Z1308"/>
      <c r="AA1308"/>
      <c r="AB1308"/>
    </row>
    <row r="1309" spans="1:28" x14ac:dyDescent="0.2">
      <c r="A1309"/>
      <c r="B1309"/>
      <c r="C1309" s="52"/>
      <c r="D1309" s="52"/>
      <c r="E1309" s="52"/>
      <c r="F1309"/>
      <c r="G1309"/>
      <c r="H1309"/>
      <c r="I1309"/>
      <c r="J1309" s="64"/>
      <c r="K1309"/>
      <c r="L1309"/>
      <c r="M1309"/>
      <c r="N1309" s="64"/>
      <c r="O1309"/>
      <c r="P1309"/>
      <c r="Q1309"/>
      <c r="R1309" s="64"/>
      <c r="S1309"/>
      <c r="T1309"/>
      <c r="U1309"/>
      <c r="V1309" s="64"/>
      <c r="W1309"/>
      <c r="X1309"/>
      <c r="Y1309"/>
      <c r="Z1309"/>
      <c r="AA1309"/>
      <c r="AB1309"/>
    </row>
    <row r="1310" spans="1:28" x14ac:dyDescent="0.2">
      <c r="A1310"/>
      <c r="B1310"/>
      <c r="C1310" s="52"/>
      <c r="D1310" s="52"/>
      <c r="E1310" s="52"/>
      <c r="F1310"/>
      <c r="G1310"/>
      <c r="H1310"/>
      <c r="I1310"/>
      <c r="J1310" s="64"/>
      <c r="K1310"/>
      <c r="L1310"/>
      <c r="M1310"/>
      <c r="N1310" s="64"/>
      <c r="O1310"/>
      <c r="P1310"/>
      <c r="Q1310"/>
      <c r="R1310" s="64"/>
      <c r="S1310"/>
      <c r="T1310"/>
      <c r="U1310"/>
      <c r="V1310" s="64"/>
      <c r="W1310"/>
      <c r="X1310"/>
      <c r="Y1310"/>
      <c r="Z1310"/>
      <c r="AA1310"/>
      <c r="AB1310"/>
    </row>
    <row r="1311" spans="1:28" x14ac:dyDescent="0.2">
      <c r="A1311"/>
      <c r="B1311"/>
      <c r="C1311" s="52"/>
      <c r="D1311" s="52"/>
      <c r="E1311" s="52"/>
      <c r="F1311"/>
      <c r="G1311"/>
      <c r="H1311"/>
      <c r="I1311"/>
      <c r="J1311" s="64"/>
      <c r="K1311"/>
      <c r="L1311"/>
      <c r="M1311"/>
      <c r="N1311" s="64"/>
      <c r="O1311"/>
      <c r="P1311"/>
      <c r="Q1311"/>
      <c r="R1311" s="64"/>
      <c r="S1311"/>
      <c r="T1311"/>
      <c r="U1311"/>
      <c r="V1311" s="64"/>
      <c r="W1311"/>
      <c r="X1311"/>
      <c r="Y1311"/>
      <c r="Z1311"/>
      <c r="AA1311"/>
      <c r="AB1311"/>
    </row>
    <row r="1312" spans="1:28" x14ac:dyDescent="0.2">
      <c r="A1312"/>
      <c r="B1312"/>
      <c r="C1312" s="52"/>
      <c r="D1312" s="52"/>
      <c r="E1312" s="52"/>
      <c r="F1312"/>
      <c r="G1312"/>
      <c r="H1312"/>
      <c r="I1312"/>
      <c r="J1312" s="64"/>
      <c r="K1312"/>
      <c r="L1312"/>
      <c r="M1312"/>
      <c r="N1312" s="64"/>
      <c r="O1312"/>
      <c r="P1312"/>
      <c r="Q1312"/>
      <c r="R1312" s="64"/>
      <c r="S1312"/>
      <c r="T1312"/>
      <c r="U1312"/>
      <c r="V1312" s="64"/>
      <c r="W1312"/>
      <c r="X1312"/>
      <c r="Y1312"/>
      <c r="Z1312"/>
      <c r="AA1312"/>
      <c r="AB1312"/>
    </row>
    <row r="1313" spans="1:28" x14ac:dyDescent="0.2">
      <c r="A1313"/>
      <c r="B1313"/>
      <c r="C1313" s="52"/>
      <c r="D1313" s="52"/>
      <c r="E1313" s="52"/>
      <c r="F1313"/>
      <c r="G1313"/>
      <c r="H1313"/>
      <c r="I1313"/>
      <c r="J1313" s="64"/>
      <c r="K1313"/>
      <c r="L1313"/>
      <c r="M1313"/>
      <c r="N1313" s="64"/>
      <c r="O1313"/>
      <c r="P1313"/>
      <c r="Q1313"/>
      <c r="R1313" s="64"/>
      <c r="S1313"/>
      <c r="T1313"/>
      <c r="U1313"/>
      <c r="V1313" s="64"/>
      <c r="W1313"/>
      <c r="X1313"/>
      <c r="Y1313"/>
      <c r="Z1313"/>
      <c r="AA1313"/>
      <c r="AB1313"/>
    </row>
    <row r="1314" spans="1:28" x14ac:dyDescent="0.2">
      <c r="A1314"/>
      <c r="B1314"/>
      <c r="C1314" s="52"/>
      <c r="D1314" s="52"/>
      <c r="E1314" s="52"/>
      <c r="F1314"/>
      <c r="G1314"/>
      <c r="H1314"/>
      <c r="I1314"/>
      <c r="J1314" s="64"/>
      <c r="K1314"/>
      <c r="L1314"/>
      <c r="M1314"/>
      <c r="N1314" s="64"/>
      <c r="O1314"/>
      <c r="P1314"/>
      <c r="Q1314"/>
      <c r="R1314" s="64"/>
      <c r="S1314"/>
      <c r="T1314"/>
      <c r="U1314"/>
      <c r="V1314" s="64"/>
      <c r="W1314"/>
      <c r="X1314"/>
      <c r="Y1314"/>
      <c r="Z1314"/>
      <c r="AA1314"/>
      <c r="AB1314"/>
    </row>
    <row r="1315" spans="1:28" x14ac:dyDescent="0.2">
      <c r="A1315"/>
      <c r="B1315"/>
      <c r="C1315" s="52"/>
      <c r="D1315" s="52"/>
      <c r="E1315" s="52"/>
      <c r="F1315"/>
      <c r="G1315"/>
      <c r="H1315"/>
      <c r="I1315"/>
      <c r="J1315" s="64"/>
      <c r="K1315"/>
      <c r="L1315"/>
      <c r="M1315"/>
      <c r="N1315" s="64"/>
      <c r="O1315"/>
      <c r="P1315"/>
      <c r="Q1315"/>
      <c r="R1315" s="64"/>
      <c r="S1315"/>
      <c r="T1315"/>
      <c r="U1315"/>
      <c r="V1315" s="64"/>
      <c r="W1315"/>
      <c r="X1315"/>
      <c r="Y1315"/>
      <c r="Z1315"/>
      <c r="AA1315"/>
      <c r="AB1315"/>
    </row>
    <row r="1316" spans="1:28" x14ac:dyDescent="0.2">
      <c r="A1316"/>
      <c r="B1316"/>
      <c r="C1316" s="52"/>
      <c r="D1316" s="52"/>
      <c r="E1316" s="52"/>
      <c r="F1316"/>
      <c r="G1316"/>
      <c r="H1316"/>
      <c r="I1316"/>
      <c r="J1316" s="64"/>
      <c r="K1316"/>
      <c r="L1316"/>
      <c r="M1316"/>
      <c r="N1316" s="64"/>
      <c r="O1316"/>
      <c r="P1316"/>
      <c r="Q1316"/>
      <c r="R1316" s="64"/>
      <c r="S1316"/>
      <c r="T1316"/>
      <c r="U1316"/>
      <c r="V1316" s="64"/>
      <c r="W1316"/>
      <c r="X1316"/>
      <c r="Y1316"/>
      <c r="Z1316"/>
      <c r="AA1316"/>
      <c r="AB1316"/>
    </row>
    <row r="1317" spans="1:28" x14ac:dyDescent="0.2">
      <c r="A1317"/>
      <c r="B1317"/>
      <c r="C1317" s="52"/>
      <c r="D1317" s="52"/>
      <c r="E1317" s="52"/>
      <c r="F1317"/>
      <c r="G1317"/>
      <c r="H1317"/>
      <c r="I1317"/>
      <c r="J1317" s="64"/>
      <c r="K1317"/>
      <c r="L1317"/>
      <c r="M1317"/>
      <c r="N1317" s="64"/>
      <c r="O1317"/>
      <c r="P1317"/>
      <c r="Q1317"/>
      <c r="R1317" s="64"/>
      <c r="S1317"/>
      <c r="T1317"/>
      <c r="U1317"/>
      <c r="V1317" s="64"/>
      <c r="W1317"/>
      <c r="X1317"/>
      <c r="Y1317"/>
      <c r="Z1317"/>
      <c r="AA1317"/>
      <c r="AB1317"/>
    </row>
    <row r="1318" spans="1:28" x14ac:dyDescent="0.2">
      <c r="A1318"/>
      <c r="B1318"/>
      <c r="C1318" s="52"/>
      <c r="D1318" s="52"/>
      <c r="E1318" s="52"/>
      <c r="F1318"/>
      <c r="G1318"/>
      <c r="H1318"/>
      <c r="I1318"/>
      <c r="J1318" s="64"/>
      <c r="K1318"/>
      <c r="L1318"/>
      <c r="M1318"/>
      <c r="N1318" s="64"/>
      <c r="O1318"/>
      <c r="P1318"/>
      <c r="Q1318"/>
      <c r="R1318" s="64"/>
      <c r="S1318"/>
      <c r="T1318"/>
      <c r="U1318"/>
      <c r="V1318" s="64"/>
      <c r="W1318"/>
      <c r="X1318"/>
      <c r="Y1318"/>
      <c r="Z1318"/>
      <c r="AA1318"/>
      <c r="AB1318"/>
    </row>
    <row r="1319" spans="1:28" x14ac:dyDescent="0.2">
      <c r="A1319"/>
      <c r="B1319"/>
      <c r="C1319" s="52"/>
      <c r="D1319" s="52"/>
      <c r="E1319" s="52"/>
      <c r="F1319"/>
      <c r="G1319"/>
      <c r="H1319"/>
      <c r="I1319"/>
      <c r="J1319" s="64"/>
      <c r="K1319"/>
      <c r="L1319"/>
      <c r="M1319"/>
      <c r="N1319" s="64"/>
      <c r="O1319"/>
      <c r="P1319"/>
      <c r="Q1319"/>
      <c r="R1319" s="64"/>
      <c r="S1319"/>
      <c r="T1319"/>
      <c r="U1319"/>
      <c r="V1319" s="64"/>
      <c r="W1319"/>
      <c r="X1319"/>
      <c r="Y1319"/>
      <c r="Z1319"/>
      <c r="AA1319"/>
      <c r="AB1319"/>
    </row>
    <row r="1320" spans="1:28" x14ac:dyDescent="0.2">
      <c r="A1320"/>
      <c r="B1320"/>
      <c r="C1320" s="52"/>
      <c r="D1320" s="52"/>
      <c r="E1320" s="52"/>
      <c r="F1320"/>
      <c r="G1320"/>
      <c r="H1320"/>
      <c r="I1320"/>
      <c r="J1320" s="64"/>
      <c r="K1320"/>
      <c r="L1320"/>
      <c r="M1320"/>
      <c r="N1320" s="64"/>
      <c r="O1320"/>
      <c r="P1320"/>
      <c r="Q1320"/>
      <c r="R1320" s="64"/>
      <c r="S1320"/>
      <c r="T1320"/>
      <c r="U1320"/>
      <c r="V1320" s="64"/>
      <c r="W1320"/>
      <c r="X1320"/>
      <c r="Y1320"/>
      <c r="Z1320"/>
      <c r="AA1320"/>
      <c r="AB1320"/>
    </row>
    <row r="1321" spans="1:28" x14ac:dyDescent="0.2">
      <c r="A1321"/>
      <c r="B1321"/>
      <c r="C1321" s="52"/>
      <c r="D1321" s="52"/>
      <c r="E1321" s="52"/>
      <c r="F1321"/>
      <c r="G1321"/>
      <c r="H1321"/>
      <c r="I1321"/>
      <c r="J1321" s="64"/>
      <c r="K1321"/>
      <c r="L1321"/>
      <c r="M1321"/>
      <c r="N1321" s="64"/>
      <c r="O1321"/>
      <c r="P1321"/>
      <c r="Q1321"/>
      <c r="R1321" s="64"/>
      <c r="S1321"/>
      <c r="T1321"/>
      <c r="U1321"/>
      <c r="V1321" s="64"/>
      <c r="W1321"/>
      <c r="X1321"/>
      <c r="Y1321"/>
      <c r="Z1321"/>
      <c r="AA1321"/>
      <c r="AB1321"/>
    </row>
    <row r="1322" spans="1:28" x14ac:dyDescent="0.2">
      <c r="A1322"/>
      <c r="B1322"/>
      <c r="C1322" s="52"/>
      <c r="D1322" s="52"/>
      <c r="E1322" s="52"/>
      <c r="F1322"/>
      <c r="G1322"/>
      <c r="H1322"/>
      <c r="I1322"/>
      <c r="J1322" s="64"/>
      <c r="K1322"/>
      <c r="L1322"/>
      <c r="M1322"/>
      <c r="N1322" s="64"/>
      <c r="O1322"/>
      <c r="P1322"/>
      <c r="Q1322"/>
      <c r="R1322" s="64"/>
      <c r="S1322"/>
      <c r="T1322"/>
      <c r="U1322"/>
      <c r="V1322" s="64"/>
      <c r="W1322"/>
      <c r="X1322"/>
      <c r="Y1322"/>
      <c r="Z1322"/>
      <c r="AA1322"/>
      <c r="AB1322"/>
    </row>
    <row r="1323" spans="1:28" x14ac:dyDescent="0.2">
      <c r="A1323"/>
      <c r="B1323"/>
      <c r="C1323" s="52"/>
      <c r="D1323" s="52"/>
      <c r="E1323" s="52"/>
      <c r="F1323"/>
      <c r="G1323"/>
      <c r="H1323"/>
      <c r="I1323"/>
      <c r="J1323" s="64"/>
      <c r="K1323"/>
      <c r="L1323"/>
      <c r="M1323"/>
      <c r="N1323" s="64"/>
      <c r="O1323"/>
      <c r="P1323"/>
      <c r="Q1323"/>
      <c r="R1323" s="64"/>
      <c r="S1323"/>
      <c r="T1323"/>
      <c r="U1323"/>
      <c r="V1323" s="64"/>
      <c r="W1323"/>
      <c r="X1323"/>
      <c r="Y1323"/>
      <c r="Z1323"/>
      <c r="AA1323"/>
      <c r="AB1323"/>
    </row>
    <row r="1324" spans="1:28" x14ac:dyDescent="0.2">
      <c r="A1324"/>
      <c r="B1324"/>
      <c r="C1324" s="52"/>
      <c r="D1324" s="52"/>
      <c r="E1324" s="52"/>
      <c r="F1324"/>
      <c r="G1324"/>
      <c r="H1324"/>
      <c r="I1324"/>
      <c r="J1324" s="64"/>
      <c r="K1324"/>
      <c r="L1324"/>
      <c r="M1324"/>
      <c r="N1324" s="64"/>
      <c r="O1324"/>
      <c r="P1324"/>
      <c r="Q1324"/>
      <c r="R1324" s="64"/>
      <c r="S1324"/>
      <c r="T1324"/>
      <c r="U1324"/>
      <c r="V1324" s="64"/>
      <c r="W1324"/>
      <c r="X1324"/>
      <c r="Y1324"/>
      <c r="Z1324"/>
      <c r="AA1324"/>
      <c r="AB1324"/>
    </row>
    <row r="1325" spans="1:28" x14ac:dyDescent="0.2">
      <c r="A1325"/>
      <c r="B1325"/>
      <c r="C1325" s="52"/>
      <c r="D1325" s="52"/>
      <c r="E1325" s="52"/>
      <c r="F1325"/>
      <c r="G1325"/>
      <c r="H1325"/>
      <c r="I1325"/>
      <c r="J1325" s="64"/>
      <c r="K1325"/>
      <c r="L1325"/>
      <c r="M1325"/>
      <c r="N1325" s="64"/>
      <c r="O1325"/>
      <c r="P1325"/>
      <c r="Q1325"/>
      <c r="R1325" s="64"/>
      <c r="S1325"/>
      <c r="T1325"/>
      <c r="U1325"/>
      <c r="V1325" s="64"/>
      <c r="W1325"/>
      <c r="X1325"/>
      <c r="Y1325"/>
      <c r="Z1325"/>
      <c r="AA1325"/>
      <c r="AB1325"/>
    </row>
    <row r="1326" spans="1:28" x14ac:dyDescent="0.2">
      <c r="A1326"/>
      <c r="B1326"/>
      <c r="C1326" s="52"/>
      <c r="D1326" s="52"/>
      <c r="E1326" s="52"/>
      <c r="F1326"/>
      <c r="G1326"/>
      <c r="H1326"/>
      <c r="I1326"/>
      <c r="J1326" s="64"/>
      <c r="K1326"/>
      <c r="L1326"/>
      <c r="M1326"/>
      <c r="N1326" s="64"/>
      <c r="O1326"/>
      <c r="P1326"/>
      <c r="Q1326"/>
      <c r="R1326" s="64"/>
      <c r="S1326"/>
      <c r="T1326"/>
      <c r="U1326"/>
      <c r="V1326" s="64"/>
      <c r="W1326"/>
      <c r="X1326"/>
      <c r="Y1326"/>
      <c r="Z1326"/>
      <c r="AA1326"/>
      <c r="AB1326"/>
    </row>
    <row r="1327" spans="1:28" x14ac:dyDescent="0.2">
      <c r="A1327"/>
      <c r="B1327"/>
      <c r="C1327" s="52"/>
      <c r="D1327" s="52"/>
      <c r="E1327" s="52"/>
      <c r="F1327"/>
      <c r="G1327"/>
      <c r="H1327"/>
      <c r="I1327"/>
      <c r="J1327" s="64"/>
      <c r="K1327"/>
      <c r="L1327"/>
      <c r="M1327"/>
      <c r="N1327" s="64"/>
      <c r="O1327"/>
      <c r="P1327"/>
      <c r="Q1327"/>
      <c r="R1327" s="64"/>
      <c r="S1327"/>
      <c r="T1327"/>
      <c r="U1327"/>
      <c r="V1327" s="64"/>
      <c r="W1327"/>
      <c r="X1327"/>
      <c r="Y1327"/>
      <c r="Z1327"/>
      <c r="AA1327"/>
      <c r="AB1327"/>
    </row>
    <row r="1328" spans="1:28" x14ac:dyDescent="0.2">
      <c r="A1328"/>
      <c r="B1328"/>
      <c r="C1328" s="52"/>
      <c r="D1328" s="52"/>
      <c r="E1328" s="52"/>
      <c r="F1328"/>
      <c r="G1328"/>
      <c r="H1328"/>
      <c r="I1328"/>
      <c r="J1328" s="64"/>
      <c r="K1328"/>
      <c r="L1328"/>
      <c r="M1328"/>
      <c r="N1328" s="64"/>
      <c r="O1328"/>
      <c r="P1328"/>
      <c r="Q1328"/>
      <c r="R1328" s="64"/>
      <c r="S1328"/>
      <c r="T1328"/>
      <c r="U1328"/>
      <c r="V1328" s="64"/>
      <c r="W1328"/>
      <c r="X1328"/>
      <c r="Y1328"/>
      <c r="Z1328"/>
      <c r="AA1328"/>
      <c r="AB1328"/>
    </row>
    <row r="1329" spans="1:28" x14ac:dyDescent="0.2">
      <c r="A1329"/>
      <c r="B1329"/>
      <c r="C1329" s="52"/>
      <c r="D1329" s="52"/>
      <c r="E1329" s="52"/>
      <c r="F1329"/>
      <c r="G1329"/>
      <c r="H1329"/>
      <c r="I1329"/>
      <c r="J1329" s="64"/>
      <c r="K1329"/>
      <c r="L1329"/>
      <c r="M1329"/>
      <c r="N1329" s="64"/>
      <c r="O1329"/>
      <c r="P1329"/>
      <c r="Q1329"/>
      <c r="R1329" s="64"/>
      <c r="S1329"/>
      <c r="T1329"/>
      <c r="U1329"/>
      <c r="V1329" s="64"/>
      <c r="W1329"/>
      <c r="X1329"/>
      <c r="Y1329"/>
      <c r="Z1329"/>
      <c r="AA1329"/>
      <c r="AB1329"/>
    </row>
    <row r="1330" spans="1:28" x14ac:dyDescent="0.2">
      <c r="A1330"/>
      <c r="B1330"/>
      <c r="C1330" s="52"/>
      <c r="D1330" s="52"/>
      <c r="E1330" s="52"/>
      <c r="F1330"/>
      <c r="G1330"/>
      <c r="H1330"/>
      <c r="I1330"/>
      <c r="J1330" s="64"/>
      <c r="K1330"/>
      <c r="L1330"/>
      <c r="M1330"/>
      <c r="N1330" s="64"/>
      <c r="O1330"/>
      <c r="P1330"/>
      <c r="Q1330"/>
      <c r="R1330" s="64"/>
      <c r="S1330"/>
      <c r="T1330"/>
      <c r="U1330"/>
      <c r="V1330" s="64"/>
      <c r="W1330"/>
      <c r="X1330"/>
      <c r="Y1330"/>
      <c r="Z1330"/>
      <c r="AA1330"/>
      <c r="AB1330"/>
    </row>
    <row r="1331" spans="1:28" x14ac:dyDescent="0.2">
      <c r="A1331"/>
      <c r="B1331"/>
      <c r="C1331" s="52"/>
      <c r="D1331" s="52"/>
      <c r="E1331" s="52"/>
      <c r="F1331"/>
      <c r="G1331"/>
      <c r="H1331"/>
      <c r="I1331"/>
      <c r="J1331" s="64"/>
      <c r="K1331"/>
      <c r="L1331"/>
      <c r="M1331"/>
      <c r="N1331" s="64"/>
      <c r="O1331"/>
      <c r="P1331"/>
      <c r="Q1331"/>
      <c r="R1331" s="64"/>
      <c r="S1331"/>
      <c r="T1331"/>
      <c r="U1331"/>
      <c r="V1331" s="64"/>
      <c r="W1331"/>
      <c r="X1331"/>
      <c r="Y1331"/>
      <c r="Z1331"/>
      <c r="AA1331"/>
      <c r="AB1331"/>
    </row>
    <row r="1332" spans="1:28" x14ac:dyDescent="0.2">
      <c r="A1332"/>
      <c r="B1332"/>
      <c r="C1332" s="52"/>
      <c r="D1332" s="52"/>
      <c r="E1332" s="52"/>
      <c r="F1332"/>
      <c r="G1332"/>
      <c r="H1332"/>
      <c r="I1332"/>
      <c r="J1332" s="64"/>
      <c r="K1332"/>
      <c r="L1332"/>
      <c r="M1332"/>
      <c r="N1332" s="64"/>
      <c r="O1332"/>
      <c r="P1332"/>
      <c r="Q1332"/>
      <c r="R1332" s="64"/>
      <c r="S1332"/>
      <c r="T1332"/>
      <c r="U1332"/>
      <c r="V1332" s="64"/>
      <c r="W1332"/>
      <c r="X1332"/>
      <c r="Y1332"/>
      <c r="Z1332"/>
      <c r="AA1332"/>
      <c r="AB1332"/>
    </row>
    <row r="1333" spans="1:28" x14ac:dyDescent="0.2">
      <c r="A1333"/>
      <c r="B1333"/>
      <c r="C1333" s="52"/>
      <c r="D1333" s="52"/>
      <c r="E1333" s="52"/>
      <c r="F1333"/>
      <c r="G1333"/>
      <c r="H1333"/>
      <c r="I1333"/>
      <c r="J1333" s="64"/>
      <c r="K1333"/>
      <c r="L1333"/>
      <c r="M1333"/>
      <c r="N1333" s="64"/>
      <c r="O1333"/>
      <c r="P1333"/>
      <c r="Q1333"/>
      <c r="R1333" s="64"/>
      <c r="S1333"/>
      <c r="T1333"/>
      <c r="U1333"/>
      <c r="V1333" s="64"/>
      <c r="W1333"/>
      <c r="X1333"/>
      <c r="Y1333"/>
      <c r="Z1333"/>
      <c r="AA1333"/>
      <c r="AB1333"/>
    </row>
    <row r="1334" spans="1:28" x14ac:dyDescent="0.2">
      <c r="A1334"/>
      <c r="B1334"/>
      <c r="C1334" s="52"/>
      <c r="D1334" s="52"/>
      <c r="E1334" s="52"/>
      <c r="F1334"/>
      <c r="G1334"/>
      <c r="H1334"/>
      <c r="I1334"/>
      <c r="J1334" s="64"/>
      <c r="K1334"/>
      <c r="L1334"/>
      <c r="M1334"/>
      <c r="N1334" s="64"/>
      <c r="O1334"/>
      <c r="P1334"/>
      <c r="Q1334"/>
      <c r="R1334" s="64"/>
      <c r="S1334"/>
      <c r="T1334"/>
      <c r="U1334"/>
      <c r="V1334" s="64"/>
      <c r="W1334"/>
      <c r="X1334"/>
      <c r="Y1334"/>
      <c r="Z1334"/>
      <c r="AA1334"/>
      <c r="AB1334"/>
    </row>
    <row r="1335" spans="1:28" x14ac:dyDescent="0.2">
      <c r="A1335"/>
      <c r="B1335"/>
      <c r="C1335" s="52"/>
      <c r="D1335" s="52"/>
      <c r="E1335" s="52"/>
      <c r="F1335"/>
      <c r="G1335"/>
      <c r="H1335"/>
      <c r="I1335"/>
      <c r="J1335" s="64"/>
      <c r="K1335"/>
      <c r="L1335"/>
      <c r="M1335"/>
      <c r="N1335" s="64"/>
      <c r="O1335"/>
      <c r="P1335"/>
      <c r="Q1335"/>
      <c r="R1335" s="64"/>
      <c r="S1335"/>
      <c r="T1335"/>
      <c r="U1335"/>
      <c r="V1335" s="64"/>
      <c r="W1335"/>
      <c r="X1335"/>
      <c r="Y1335"/>
      <c r="Z1335"/>
      <c r="AA1335"/>
      <c r="AB1335"/>
    </row>
    <row r="1336" spans="1:28" x14ac:dyDescent="0.2">
      <c r="A1336"/>
      <c r="B1336"/>
      <c r="C1336" s="52"/>
      <c r="D1336" s="52"/>
      <c r="E1336" s="52"/>
      <c r="F1336"/>
      <c r="G1336"/>
      <c r="H1336"/>
      <c r="I1336"/>
      <c r="J1336" s="64"/>
      <c r="K1336"/>
      <c r="L1336"/>
      <c r="M1336"/>
      <c r="N1336" s="64"/>
      <c r="O1336"/>
      <c r="P1336"/>
      <c r="Q1336"/>
      <c r="R1336" s="64"/>
      <c r="S1336"/>
      <c r="T1336"/>
      <c r="U1336"/>
      <c r="V1336" s="64"/>
      <c r="W1336"/>
      <c r="X1336"/>
      <c r="Y1336"/>
      <c r="Z1336"/>
      <c r="AA1336"/>
      <c r="AB1336"/>
    </row>
    <row r="1337" spans="1:28" x14ac:dyDescent="0.2">
      <c r="A1337"/>
      <c r="B1337"/>
      <c r="C1337" s="52"/>
      <c r="D1337" s="52"/>
      <c r="E1337" s="52"/>
      <c r="F1337"/>
      <c r="G1337"/>
      <c r="H1337"/>
      <c r="I1337"/>
      <c r="J1337" s="64"/>
      <c r="K1337"/>
      <c r="L1337"/>
      <c r="M1337"/>
      <c r="N1337" s="64"/>
      <c r="O1337"/>
      <c r="P1337"/>
      <c r="Q1337"/>
      <c r="R1337" s="64"/>
      <c r="S1337"/>
      <c r="T1337"/>
      <c r="U1337"/>
      <c r="V1337" s="64"/>
      <c r="W1337"/>
      <c r="X1337"/>
      <c r="Y1337"/>
      <c r="Z1337"/>
      <c r="AA1337"/>
      <c r="AB1337"/>
    </row>
    <row r="1338" spans="1:28" x14ac:dyDescent="0.2">
      <c r="A1338"/>
      <c r="B1338"/>
      <c r="C1338" s="52"/>
      <c r="D1338" s="52"/>
      <c r="E1338" s="52"/>
      <c r="F1338"/>
      <c r="G1338"/>
      <c r="H1338"/>
      <c r="I1338"/>
      <c r="J1338" s="64"/>
      <c r="K1338"/>
      <c r="L1338"/>
      <c r="M1338"/>
      <c r="N1338" s="64"/>
      <c r="O1338"/>
      <c r="P1338"/>
      <c r="Q1338"/>
      <c r="R1338" s="64"/>
      <c r="S1338"/>
      <c r="T1338"/>
      <c r="U1338"/>
      <c r="V1338" s="64"/>
      <c r="W1338"/>
      <c r="X1338"/>
      <c r="Y1338"/>
      <c r="Z1338"/>
      <c r="AA1338"/>
      <c r="AB1338"/>
    </row>
    <row r="1339" spans="1:28" x14ac:dyDescent="0.2">
      <c r="A1339"/>
      <c r="B1339"/>
      <c r="C1339" s="52"/>
      <c r="D1339" s="52"/>
      <c r="E1339" s="52"/>
      <c r="F1339"/>
      <c r="G1339"/>
      <c r="H1339"/>
      <c r="I1339"/>
      <c r="J1339" s="64"/>
      <c r="K1339"/>
      <c r="L1339"/>
      <c r="M1339"/>
      <c r="N1339" s="64"/>
      <c r="O1339"/>
      <c r="P1339"/>
      <c r="Q1339"/>
      <c r="R1339" s="64"/>
      <c r="S1339"/>
      <c r="T1339"/>
      <c r="U1339"/>
      <c r="V1339" s="64"/>
      <c r="W1339"/>
      <c r="X1339"/>
      <c r="Y1339"/>
      <c r="Z1339"/>
      <c r="AA1339"/>
      <c r="AB1339"/>
    </row>
    <row r="1340" spans="1:28" x14ac:dyDescent="0.2">
      <c r="A1340"/>
      <c r="B1340"/>
      <c r="C1340" s="52"/>
      <c r="D1340" s="52"/>
      <c r="E1340" s="52"/>
      <c r="F1340"/>
      <c r="G1340"/>
      <c r="H1340"/>
      <c r="I1340"/>
      <c r="J1340" s="64"/>
      <c r="K1340"/>
      <c r="L1340"/>
      <c r="M1340"/>
      <c r="N1340" s="64"/>
      <c r="O1340"/>
      <c r="P1340"/>
      <c r="Q1340"/>
      <c r="R1340" s="64"/>
      <c r="S1340"/>
      <c r="T1340"/>
      <c r="U1340"/>
      <c r="V1340" s="64"/>
      <c r="W1340"/>
      <c r="X1340"/>
      <c r="Y1340"/>
      <c r="Z1340"/>
      <c r="AA1340"/>
      <c r="AB1340"/>
    </row>
    <row r="1341" spans="1:28" x14ac:dyDescent="0.2">
      <c r="A1341"/>
      <c r="B1341"/>
      <c r="C1341" s="52"/>
      <c r="D1341" s="52"/>
      <c r="E1341" s="52"/>
      <c r="F1341"/>
      <c r="G1341"/>
      <c r="H1341"/>
      <c r="I1341"/>
      <c r="J1341" s="64"/>
      <c r="K1341"/>
      <c r="L1341"/>
      <c r="M1341"/>
      <c r="N1341" s="64"/>
      <c r="O1341"/>
      <c r="P1341"/>
      <c r="Q1341"/>
      <c r="R1341" s="64"/>
      <c r="S1341"/>
      <c r="T1341"/>
      <c r="U1341"/>
      <c r="V1341" s="64"/>
      <c r="W1341"/>
      <c r="X1341"/>
      <c r="Y1341"/>
      <c r="Z1341"/>
      <c r="AA1341"/>
      <c r="AB1341"/>
    </row>
    <row r="1342" spans="1:28" x14ac:dyDescent="0.2">
      <c r="A1342"/>
      <c r="B1342"/>
      <c r="C1342" s="52"/>
      <c r="D1342" s="52"/>
      <c r="E1342" s="52"/>
      <c r="F1342"/>
      <c r="G1342"/>
      <c r="H1342"/>
      <c r="I1342"/>
      <c r="J1342" s="64"/>
      <c r="K1342"/>
      <c r="L1342"/>
      <c r="M1342"/>
      <c r="N1342" s="64"/>
      <c r="O1342"/>
      <c r="P1342"/>
      <c r="Q1342"/>
      <c r="R1342" s="64"/>
      <c r="S1342"/>
      <c r="T1342"/>
      <c r="U1342"/>
      <c r="V1342" s="64"/>
      <c r="W1342"/>
      <c r="X1342"/>
      <c r="Y1342"/>
      <c r="Z1342"/>
      <c r="AA1342"/>
      <c r="AB1342"/>
    </row>
    <row r="1343" spans="1:28" x14ac:dyDescent="0.2">
      <c r="A1343"/>
      <c r="B1343"/>
      <c r="C1343" s="52"/>
      <c r="D1343" s="52"/>
      <c r="E1343" s="52"/>
      <c r="F1343"/>
      <c r="G1343"/>
      <c r="H1343"/>
      <c r="I1343"/>
      <c r="J1343" s="64"/>
      <c r="K1343"/>
      <c r="L1343"/>
      <c r="M1343"/>
      <c r="N1343" s="64"/>
      <c r="O1343"/>
      <c r="P1343"/>
      <c r="Q1343"/>
      <c r="R1343" s="64"/>
      <c r="S1343"/>
      <c r="T1343"/>
      <c r="U1343"/>
      <c r="V1343" s="64"/>
      <c r="W1343"/>
      <c r="X1343"/>
      <c r="Y1343"/>
      <c r="Z1343"/>
      <c r="AA1343"/>
      <c r="AB1343"/>
    </row>
    <row r="1344" spans="1:28" x14ac:dyDescent="0.2">
      <c r="A1344"/>
      <c r="B1344"/>
      <c r="C1344" s="52"/>
      <c r="D1344" s="52"/>
      <c r="E1344" s="52"/>
      <c r="F1344"/>
      <c r="G1344"/>
      <c r="H1344"/>
      <c r="I1344"/>
      <c r="J1344" s="64"/>
      <c r="K1344"/>
      <c r="L1344"/>
      <c r="M1344"/>
      <c r="N1344" s="64"/>
      <c r="O1344"/>
      <c r="P1344"/>
      <c r="Q1344"/>
      <c r="R1344" s="64"/>
      <c r="S1344"/>
      <c r="T1344"/>
      <c r="U1344"/>
      <c r="V1344" s="64"/>
      <c r="W1344"/>
      <c r="X1344"/>
      <c r="Y1344"/>
      <c r="Z1344"/>
      <c r="AA1344"/>
      <c r="AB1344"/>
    </row>
    <row r="1345" spans="1:28" x14ac:dyDescent="0.2">
      <c r="A1345"/>
      <c r="B1345"/>
      <c r="C1345" s="52"/>
      <c r="D1345" s="52"/>
      <c r="E1345" s="52"/>
      <c r="F1345"/>
      <c r="G1345"/>
      <c r="H1345"/>
      <c r="I1345"/>
      <c r="J1345" s="64"/>
      <c r="K1345"/>
      <c r="L1345"/>
      <c r="M1345"/>
      <c r="N1345" s="64"/>
      <c r="O1345"/>
      <c r="P1345"/>
      <c r="Q1345"/>
      <c r="R1345" s="64"/>
      <c r="S1345"/>
      <c r="T1345"/>
      <c r="U1345"/>
      <c r="V1345" s="64"/>
      <c r="W1345"/>
      <c r="X1345"/>
      <c r="Y1345"/>
      <c r="Z1345"/>
      <c r="AA1345"/>
      <c r="AB1345"/>
    </row>
    <row r="1346" spans="1:28" x14ac:dyDescent="0.2">
      <c r="A1346"/>
      <c r="B1346"/>
      <c r="C1346" s="52"/>
      <c r="D1346" s="52"/>
      <c r="E1346" s="52"/>
      <c r="F1346"/>
      <c r="G1346"/>
      <c r="H1346"/>
      <c r="I1346"/>
      <c r="J1346" s="64"/>
      <c r="K1346"/>
      <c r="L1346"/>
      <c r="M1346"/>
      <c r="N1346" s="64"/>
      <c r="O1346"/>
      <c r="P1346"/>
      <c r="Q1346"/>
      <c r="R1346" s="64"/>
      <c r="S1346"/>
      <c r="T1346"/>
      <c r="U1346"/>
      <c r="V1346" s="64"/>
      <c r="W1346"/>
      <c r="X1346"/>
      <c r="Y1346"/>
      <c r="Z1346"/>
      <c r="AA1346"/>
      <c r="AB1346"/>
    </row>
    <row r="1347" spans="1:28" x14ac:dyDescent="0.2">
      <c r="A1347"/>
      <c r="B1347"/>
      <c r="C1347" s="52"/>
      <c r="D1347" s="52"/>
      <c r="E1347" s="52"/>
      <c r="F1347"/>
      <c r="G1347"/>
      <c r="H1347"/>
      <c r="I1347"/>
      <c r="J1347" s="64"/>
      <c r="K1347"/>
      <c r="L1347"/>
      <c r="M1347"/>
      <c r="N1347" s="64"/>
      <c r="O1347"/>
      <c r="P1347"/>
      <c r="Q1347"/>
      <c r="R1347" s="64"/>
      <c r="S1347"/>
      <c r="T1347"/>
      <c r="U1347"/>
      <c r="V1347" s="64"/>
      <c r="W1347"/>
      <c r="X1347"/>
      <c r="Y1347"/>
      <c r="Z1347"/>
      <c r="AA1347"/>
      <c r="AB1347"/>
    </row>
    <row r="1348" spans="1:28" x14ac:dyDescent="0.2">
      <c r="A1348"/>
      <c r="B1348"/>
      <c r="C1348" s="52"/>
      <c r="D1348" s="52"/>
      <c r="E1348" s="52"/>
      <c r="F1348"/>
      <c r="G1348"/>
      <c r="H1348"/>
      <c r="I1348"/>
      <c r="J1348" s="64"/>
      <c r="K1348"/>
      <c r="L1348"/>
      <c r="M1348"/>
      <c r="N1348" s="64"/>
      <c r="O1348"/>
      <c r="P1348"/>
      <c r="Q1348"/>
      <c r="R1348" s="64"/>
      <c r="S1348"/>
      <c r="T1348"/>
      <c r="U1348"/>
      <c r="V1348" s="64"/>
      <c r="W1348"/>
      <c r="X1348"/>
      <c r="Y1348"/>
      <c r="Z1348"/>
      <c r="AA1348"/>
      <c r="AB1348"/>
    </row>
    <row r="1349" spans="1:28" x14ac:dyDescent="0.2">
      <c r="A1349"/>
      <c r="B1349"/>
      <c r="C1349" s="52"/>
      <c r="D1349" s="52"/>
      <c r="E1349" s="52"/>
      <c r="F1349"/>
      <c r="G1349"/>
      <c r="H1349"/>
      <c r="I1349"/>
      <c r="J1349" s="64"/>
      <c r="K1349"/>
      <c r="L1349"/>
      <c r="M1349"/>
      <c r="N1349" s="64"/>
      <c r="O1349"/>
      <c r="P1349"/>
      <c r="Q1349"/>
      <c r="R1349" s="64"/>
      <c r="S1349"/>
      <c r="T1349"/>
      <c r="U1349"/>
      <c r="V1349" s="64"/>
      <c r="W1349"/>
      <c r="X1349"/>
      <c r="Y1349"/>
      <c r="Z1349"/>
      <c r="AA1349"/>
      <c r="AB1349"/>
    </row>
    <row r="1350" spans="1:28" x14ac:dyDescent="0.2">
      <c r="A1350"/>
      <c r="B1350"/>
      <c r="C1350" s="52"/>
      <c r="D1350" s="52"/>
      <c r="E1350" s="52"/>
      <c r="F1350"/>
      <c r="G1350"/>
      <c r="H1350"/>
      <c r="I1350"/>
      <c r="J1350" s="64"/>
      <c r="K1350"/>
      <c r="L1350"/>
      <c r="M1350"/>
      <c r="N1350" s="64"/>
      <c r="O1350"/>
      <c r="P1350"/>
      <c r="Q1350"/>
      <c r="R1350" s="64"/>
      <c r="S1350"/>
      <c r="T1350"/>
      <c r="U1350"/>
      <c r="V1350" s="64"/>
      <c r="W1350"/>
      <c r="X1350"/>
      <c r="Y1350"/>
      <c r="Z1350"/>
      <c r="AA1350"/>
      <c r="AB1350"/>
    </row>
    <row r="1351" spans="1:28" x14ac:dyDescent="0.2">
      <c r="A1351"/>
      <c r="B1351"/>
      <c r="C1351" s="52"/>
      <c r="D1351" s="52"/>
      <c r="E1351" s="52"/>
      <c r="F1351"/>
      <c r="G1351"/>
      <c r="H1351"/>
      <c r="I1351"/>
      <c r="J1351" s="64"/>
      <c r="K1351"/>
      <c r="L1351"/>
      <c r="M1351"/>
      <c r="N1351" s="64"/>
      <c r="O1351"/>
      <c r="P1351"/>
      <c r="Q1351"/>
      <c r="R1351" s="64"/>
      <c r="S1351"/>
      <c r="T1351"/>
      <c r="U1351"/>
      <c r="V1351" s="64"/>
      <c r="W1351"/>
      <c r="X1351"/>
      <c r="Y1351"/>
      <c r="Z1351"/>
      <c r="AA1351"/>
      <c r="AB1351"/>
    </row>
    <row r="1352" spans="1:28" x14ac:dyDescent="0.2">
      <c r="A1352"/>
      <c r="B1352"/>
      <c r="C1352" s="52"/>
      <c r="D1352" s="52"/>
      <c r="E1352" s="52"/>
      <c r="F1352"/>
      <c r="G1352"/>
      <c r="H1352"/>
      <c r="I1352"/>
      <c r="J1352" s="64"/>
      <c r="K1352"/>
      <c r="L1352"/>
      <c r="M1352"/>
      <c r="N1352" s="64"/>
      <c r="O1352"/>
      <c r="P1352"/>
      <c r="Q1352"/>
      <c r="R1352" s="64"/>
      <c r="S1352"/>
      <c r="T1352"/>
      <c r="U1352"/>
      <c r="V1352" s="64"/>
      <c r="W1352"/>
      <c r="X1352"/>
      <c r="Y1352"/>
      <c r="Z1352"/>
      <c r="AA1352"/>
      <c r="AB1352"/>
    </row>
    <row r="1353" spans="1:28" x14ac:dyDescent="0.2">
      <c r="A1353"/>
      <c r="B1353"/>
      <c r="C1353" s="52"/>
      <c r="D1353" s="52"/>
      <c r="E1353" s="52"/>
      <c r="F1353"/>
      <c r="G1353"/>
      <c r="H1353"/>
      <c r="I1353"/>
      <c r="J1353" s="64"/>
      <c r="K1353"/>
      <c r="L1353"/>
      <c r="M1353"/>
      <c r="N1353" s="64"/>
      <c r="O1353"/>
      <c r="P1353"/>
      <c r="Q1353"/>
      <c r="R1353" s="64"/>
      <c r="S1353"/>
      <c r="T1353"/>
      <c r="U1353"/>
      <c r="V1353" s="64"/>
      <c r="W1353"/>
      <c r="X1353"/>
      <c r="Y1353"/>
      <c r="Z1353"/>
      <c r="AA1353"/>
      <c r="AB1353"/>
    </row>
    <row r="1354" spans="1:28" x14ac:dyDescent="0.2">
      <c r="A1354"/>
      <c r="B1354"/>
      <c r="C1354" s="52"/>
      <c r="D1354" s="52"/>
      <c r="E1354" s="52"/>
      <c r="F1354"/>
      <c r="G1354"/>
      <c r="H1354"/>
      <c r="I1354"/>
      <c r="J1354" s="64"/>
      <c r="K1354"/>
      <c r="L1354"/>
      <c r="M1354"/>
      <c r="N1354" s="64"/>
      <c r="O1354"/>
      <c r="P1354"/>
      <c r="Q1354"/>
      <c r="R1354" s="64"/>
      <c r="S1354"/>
      <c r="T1354"/>
      <c r="U1354"/>
      <c r="V1354" s="64"/>
      <c r="W1354"/>
      <c r="X1354"/>
      <c r="Y1354"/>
      <c r="Z1354"/>
      <c r="AA1354"/>
      <c r="AB1354"/>
    </row>
    <row r="1355" spans="1:28" x14ac:dyDescent="0.2">
      <c r="A1355"/>
      <c r="B1355"/>
      <c r="C1355" s="52"/>
      <c r="D1355" s="52"/>
      <c r="E1355" s="52"/>
      <c r="F1355"/>
      <c r="G1355"/>
      <c r="H1355"/>
      <c r="I1355"/>
      <c r="J1355" s="64"/>
      <c r="K1355"/>
      <c r="L1355"/>
      <c r="M1355"/>
      <c r="N1355" s="64"/>
      <c r="O1355"/>
      <c r="P1355"/>
      <c r="Q1355"/>
      <c r="R1355" s="64"/>
      <c r="S1355"/>
      <c r="T1355"/>
      <c r="U1355"/>
      <c r="V1355" s="64"/>
      <c r="W1355"/>
      <c r="X1355"/>
      <c r="Y1355"/>
      <c r="Z1355"/>
      <c r="AA1355"/>
      <c r="AB1355"/>
    </row>
    <row r="1356" spans="1:28" x14ac:dyDescent="0.2">
      <c r="A1356"/>
      <c r="B1356"/>
      <c r="C1356" s="52"/>
      <c r="D1356" s="52"/>
      <c r="E1356" s="52"/>
      <c r="F1356"/>
      <c r="G1356"/>
      <c r="H1356"/>
      <c r="I1356"/>
      <c r="J1356" s="64"/>
      <c r="K1356"/>
      <c r="L1356"/>
      <c r="M1356"/>
      <c r="N1356" s="64"/>
      <c r="O1356"/>
      <c r="P1356"/>
      <c r="Q1356"/>
      <c r="R1356" s="64"/>
      <c r="S1356"/>
      <c r="T1356"/>
      <c r="U1356"/>
      <c r="V1356" s="64"/>
      <c r="W1356"/>
      <c r="X1356"/>
      <c r="Y1356"/>
      <c r="Z1356"/>
      <c r="AA1356"/>
      <c r="AB1356"/>
    </row>
    <row r="1357" spans="1:28" x14ac:dyDescent="0.2">
      <c r="A1357"/>
      <c r="B1357"/>
      <c r="C1357" s="52"/>
      <c r="D1357" s="52"/>
      <c r="E1357" s="52"/>
      <c r="F1357"/>
      <c r="G1357"/>
      <c r="H1357"/>
      <c r="I1357"/>
      <c r="J1357" s="64"/>
      <c r="K1357"/>
      <c r="L1357"/>
      <c r="M1357"/>
      <c r="N1357" s="64"/>
      <c r="O1357"/>
      <c r="P1357"/>
      <c r="Q1357"/>
      <c r="R1357" s="64"/>
      <c r="S1357"/>
      <c r="T1357"/>
      <c r="U1357"/>
      <c r="V1357" s="64"/>
      <c r="W1357"/>
      <c r="X1357"/>
      <c r="Y1357"/>
      <c r="Z1357"/>
      <c r="AA1357"/>
      <c r="AB1357"/>
    </row>
    <row r="1358" spans="1:28" x14ac:dyDescent="0.2">
      <c r="A1358"/>
      <c r="B1358"/>
      <c r="C1358" s="52"/>
      <c r="D1358" s="52"/>
      <c r="E1358" s="52"/>
      <c r="F1358"/>
      <c r="G1358"/>
      <c r="H1358"/>
      <c r="I1358"/>
      <c r="J1358" s="64"/>
      <c r="K1358"/>
      <c r="L1358"/>
      <c r="M1358"/>
      <c r="N1358" s="64"/>
      <c r="O1358"/>
      <c r="P1358"/>
      <c r="Q1358"/>
      <c r="R1358" s="64"/>
      <c r="S1358"/>
      <c r="T1358"/>
      <c r="U1358"/>
      <c r="V1358" s="64"/>
      <c r="W1358"/>
      <c r="X1358"/>
      <c r="Y1358"/>
      <c r="Z1358"/>
      <c r="AA1358"/>
      <c r="AB1358"/>
    </row>
    <row r="1359" spans="1:28" x14ac:dyDescent="0.2">
      <c r="A1359"/>
      <c r="B1359"/>
      <c r="C1359" s="52"/>
      <c r="D1359" s="52"/>
      <c r="E1359" s="52"/>
      <c r="F1359"/>
      <c r="G1359"/>
      <c r="H1359"/>
      <c r="I1359"/>
      <c r="J1359" s="64"/>
      <c r="K1359"/>
      <c r="L1359"/>
      <c r="M1359"/>
      <c r="N1359" s="64"/>
      <c r="O1359"/>
      <c r="P1359"/>
      <c r="Q1359"/>
      <c r="R1359" s="64"/>
      <c r="S1359"/>
      <c r="T1359"/>
      <c r="U1359"/>
      <c r="V1359" s="64"/>
      <c r="W1359"/>
      <c r="X1359"/>
      <c r="Y1359"/>
      <c r="Z1359"/>
      <c r="AA1359"/>
      <c r="AB1359"/>
    </row>
    <row r="1360" spans="1:28" x14ac:dyDescent="0.2">
      <c r="A1360"/>
      <c r="B1360"/>
      <c r="C1360" s="52"/>
      <c r="D1360" s="52"/>
      <c r="E1360" s="52"/>
      <c r="F1360"/>
      <c r="G1360"/>
      <c r="H1360"/>
      <c r="I1360"/>
      <c r="J1360" s="64"/>
      <c r="K1360"/>
      <c r="L1360"/>
      <c r="M1360"/>
      <c r="N1360" s="64"/>
      <c r="O1360"/>
      <c r="P1360"/>
      <c r="Q1360"/>
      <c r="R1360" s="64"/>
      <c r="S1360"/>
      <c r="T1360"/>
      <c r="U1360"/>
      <c r="V1360" s="64"/>
      <c r="W1360"/>
      <c r="X1360"/>
      <c r="Y1360"/>
      <c r="Z1360"/>
      <c r="AA1360"/>
      <c r="AB1360"/>
    </row>
    <row r="1361" spans="1:28" x14ac:dyDescent="0.2">
      <c r="A1361"/>
      <c r="B1361"/>
      <c r="C1361" s="52"/>
      <c r="D1361" s="52"/>
      <c r="E1361" s="52"/>
      <c r="F1361"/>
      <c r="G1361"/>
      <c r="H1361"/>
      <c r="I1361"/>
      <c r="J1361" s="64"/>
      <c r="K1361"/>
      <c r="L1361"/>
      <c r="M1361"/>
      <c r="N1361" s="64"/>
      <c r="O1361"/>
      <c r="P1361"/>
      <c r="Q1361"/>
      <c r="R1361" s="64"/>
      <c r="S1361"/>
      <c r="T1361"/>
      <c r="U1361"/>
      <c r="V1361" s="64"/>
      <c r="W1361"/>
      <c r="X1361"/>
      <c r="Y1361"/>
      <c r="Z1361"/>
      <c r="AA1361"/>
      <c r="AB1361"/>
    </row>
    <row r="1362" spans="1:28" x14ac:dyDescent="0.2">
      <c r="A1362"/>
      <c r="B1362"/>
      <c r="C1362" s="52"/>
      <c r="D1362" s="52"/>
      <c r="E1362" s="52"/>
      <c r="F1362"/>
      <c r="G1362"/>
      <c r="H1362"/>
      <c r="I1362"/>
      <c r="J1362" s="64"/>
      <c r="K1362"/>
      <c r="L1362"/>
      <c r="M1362"/>
      <c r="N1362" s="64"/>
      <c r="O1362"/>
      <c r="P1362"/>
      <c r="Q1362"/>
      <c r="R1362" s="64"/>
      <c r="S1362"/>
      <c r="T1362"/>
      <c r="U1362"/>
      <c r="V1362" s="64"/>
      <c r="W1362"/>
      <c r="X1362"/>
      <c r="Y1362"/>
      <c r="Z1362"/>
      <c r="AA1362"/>
      <c r="AB1362"/>
    </row>
    <row r="1363" spans="1:28" x14ac:dyDescent="0.2">
      <c r="A1363"/>
      <c r="B1363"/>
      <c r="C1363" s="52"/>
      <c r="D1363" s="52"/>
      <c r="E1363" s="52"/>
      <c r="F1363"/>
      <c r="G1363"/>
      <c r="H1363"/>
      <c r="I1363"/>
      <c r="J1363" s="64"/>
      <c r="K1363"/>
      <c r="L1363"/>
      <c r="M1363"/>
      <c r="N1363" s="64"/>
      <c r="O1363"/>
      <c r="P1363"/>
      <c r="Q1363"/>
      <c r="R1363" s="64"/>
      <c r="S1363"/>
      <c r="T1363"/>
      <c r="U1363"/>
      <c r="V1363" s="64"/>
      <c r="W1363"/>
      <c r="X1363"/>
      <c r="Y1363"/>
      <c r="Z1363"/>
      <c r="AA1363"/>
      <c r="AB1363"/>
    </row>
    <row r="1364" spans="1:28" x14ac:dyDescent="0.2">
      <c r="A1364"/>
      <c r="B1364"/>
      <c r="C1364" s="52"/>
      <c r="D1364" s="52"/>
      <c r="E1364" s="52"/>
      <c r="F1364"/>
      <c r="G1364"/>
      <c r="H1364"/>
      <c r="I1364"/>
      <c r="J1364" s="64"/>
      <c r="K1364"/>
      <c r="L1364"/>
      <c r="M1364"/>
      <c r="N1364" s="64"/>
      <c r="O1364"/>
      <c r="P1364"/>
      <c r="Q1364"/>
      <c r="R1364" s="64"/>
      <c r="S1364"/>
      <c r="T1364"/>
      <c r="U1364"/>
      <c r="V1364" s="64"/>
      <c r="W1364"/>
      <c r="X1364"/>
      <c r="Y1364"/>
      <c r="Z1364"/>
      <c r="AA1364"/>
      <c r="AB1364"/>
    </row>
    <row r="1365" spans="1:28" x14ac:dyDescent="0.2">
      <c r="A1365"/>
      <c r="B1365"/>
      <c r="C1365" s="52"/>
      <c r="D1365" s="52"/>
      <c r="E1365" s="52"/>
      <c r="F1365"/>
      <c r="G1365"/>
      <c r="H1365"/>
      <c r="I1365"/>
      <c r="J1365" s="64"/>
      <c r="K1365"/>
      <c r="L1365"/>
      <c r="M1365"/>
      <c r="N1365" s="64"/>
      <c r="O1365"/>
      <c r="P1365"/>
      <c r="Q1365"/>
      <c r="R1365" s="64"/>
      <c r="S1365"/>
      <c r="T1365"/>
      <c r="U1365"/>
      <c r="V1365" s="64"/>
      <c r="W1365"/>
      <c r="X1365"/>
      <c r="Y1365"/>
      <c r="Z1365"/>
      <c r="AA1365"/>
      <c r="AB1365"/>
    </row>
    <row r="1366" spans="1:28" x14ac:dyDescent="0.2">
      <c r="A1366"/>
      <c r="B1366"/>
      <c r="C1366" s="52"/>
      <c r="D1366" s="52"/>
      <c r="E1366" s="52"/>
      <c r="F1366"/>
      <c r="G1366"/>
      <c r="H1366"/>
      <c r="I1366"/>
      <c r="J1366" s="64"/>
      <c r="K1366"/>
      <c r="L1366"/>
      <c r="M1366"/>
      <c r="N1366" s="64"/>
      <c r="O1366"/>
      <c r="P1366"/>
      <c r="Q1366"/>
      <c r="R1366" s="64"/>
      <c r="S1366"/>
      <c r="T1366"/>
      <c r="U1366"/>
      <c r="V1366" s="64"/>
      <c r="W1366"/>
      <c r="X1366"/>
      <c r="Y1366"/>
      <c r="Z1366"/>
      <c r="AA1366"/>
      <c r="AB1366"/>
    </row>
    <row r="1367" spans="1:28" x14ac:dyDescent="0.2">
      <c r="A1367"/>
      <c r="B1367"/>
      <c r="C1367" s="52"/>
      <c r="D1367" s="52"/>
      <c r="E1367" s="52"/>
      <c r="F1367"/>
      <c r="G1367"/>
      <c r="H1367"/>
      <c r="I1367"/>
      <c r="J1367" s="64"/>
      <c r="K1367"/>
      <c r="L1367"/>
      <c r="M1367"/>
      <c r="N1367" s="64"/>
      <c r="O1367"/>
      <c r="P1367"/>
      <c r="Q1367"/>
      <c r="R1367" s="64"/>
      <c r="S1367"/>
      <c r="T1367"/>
      <c r="U1367"/>
      <c r="V1367" s="64"/>
      <c r="W1367"/>
      <c r="X1367"/>
      <c r="Y1367"/>
      <c r="Z1367"/>
      <c r="AA1367"/>
      <c r="AB1367"/>
    </row>
    <row r="1368" spans="1:28" x14ac:dyDescent="0.2">
      <c r="A1368"/>
      <c r="B1368"/>
      <c r="C1368" s="52"/>
      <c r="D1368" s="52"/>
      <c r="E1368" s="52"/>
      <c r="F1368"/>
      <c r="G1368"/>
      <c r="H1368"/>
      <c r="I1368"/>
      <c r="J1368" s="64"/>
      <c r="K1368"/>
      <c r="L1368"/>
      <c r="M1368"/>
      <c r="N1368" s="64"/>
      <c r="O1368"/>
      <c r="P1368"/>
      <c r="Q1368"/>
      <c r="R1368" s="64"/>
      <c r="S1368"/>
      <c r="T1368"/>
      <c r="U1368"/>
      <c r="V1368" s="64"/>
      <c r="W1368"/>
      <c r="X1368"/>
      <c r="Y1368"/>
      <c r="Z1368"/>
      <c r="AA1368"/>
      <c r="AB1368"/>
    </row>
    <row r="1369" spans="1:28" x14ac:dyDescent="0.2">
      <c r="A1369"/>
      <c r="B1369"/>
      <c r="C1369" s="52"/>
      <c r="D1369" s="52"/>
      <c r="E1369" s="52"/>
      <c r="F1369"/>
      <c r="G1369"/>
      <c r="H1369"/>
      <c r="I1369"/>
      <c r="J1369" s="64"/>
      <c r="K1369"/>
      <c r="L1369"/>
      <c r="M1369"/>
      <c r="N1369" s="64"/>
      <c r="O1369"/>
      <c r="P1369"/>
      <c r="Q1369"/>
      <c r="R1369" s="64"/>
      <c r="S1369"/>
      <c r="T1369"/>
      <c r="U1369"/>
      <c r="V1369" s="64"/>
      <c r="W1369"/>
      <c r="X1369"/>
      <c r="Y1369"/>
      <c r="Z1369"/>
      <c r="AA1369"/>
      <c r="AB1369"/>
    </row>
    <row r="1370" spans="1:28" x14ac:dyDescent="0.2">
      <c r="A1370"/>
      <c r="B1370"/>
      <c r="C1370" s="52"/>
      <c r="D1370" s="52"/>
      <c r="E1370" s="52"/>
      <c r="F1370"/>
      <c r="G1370"/>
      <c r="H1370"/>
      <c r="I1370"/>
      <c r="J1370" s="64"/>
      <c r="K1370"/>
      <c r="L1370"/>
      <c r="M1370"/>
      <c r="N1370" s="64"/>
      <c r="O1370"/>
      <c r="P1370"/>
      <c r="Q1370"/>
      <c r="R1370" s="64"/>
      <c r="S1370"/>
      <c r="T1370"/>
      <c r="U1370"/>
      <c r="V1370" s="64"/>
      <c r="W1370"/>
      <c r="X1370"/>
      <c r="Y1370"/>
      <c r="Z1370"/>
      <c r="AA1370"/>
      <c r="AB1370"/>
    </row>
    <row r="1371" spans="1:28" x14ac:dyDescent="0.2">
      <c r="A1371"/>
      <c r="B1371"/>
      <c r="C1371" s="52"/>
      <c r="D1371" s="52"/>
      <c r="E1371" s="52"/>
      <c r="F1371"/>
      <c r="G1371"/>
      <c r="H1371"/>
      <c r="I1371"/>
      <c r="J1371" s="64"/>
      <c r="K1371"/>
      <c r="L1371"/>
      <c r="M1371"/>
      <c r="N1371" s="64"/>
      <c r="O1371"/>
      <c r="P1371"/>
      <c r="Q1371"/>
      <c r="R1371" s="64"/>
      <c r="S1371"/>
      <c r="T1371"/>
      <c r="U1371"/>
      <c r="V1371" s="64"/>
      <c r="W1371"/>
      <c r="X1371"/>
      <c r="Y1371"/>
      <c r="Z1371"/>
      <c r="AA1371"/>
      <c r="AB1371"/>
    </row>
    <row r="1372" spans="1:28" x14ac:dyDescent="0.2">
      <c r="A1372"/>
      <c r="B1372"/>
      <c r="C1372" s="52"/>
      <c r="D1372" s="52"/>
      <c r="E1372" s="52"/>
      <c r="F1372"/>
      <c r="G1372"/>
      <c r="H1372"/>
      <c r="I1372"/>
      <c r="J1372" s="64"/>
      <c r="K1372"/>
      <c r="L1372"/>
      <c r="M1372"/>
      <c r="N1372" s="64"/>
      <c r="O1372"/>
      <c r="P1372"/>
      <c r="Q1372"/>
      <c r="R1372" s="64"/>
      <c r="S1372"/>
      <c r="T1372"/>
      <c r="U1372"/>
      <c r="V1372" s="64"/>
      <c r="W1372"/>
      <c r="X1372"/>
      <c r="Y1372"/>
      <c r="Z1372"/>
      <c r="AA1372"/>
      <c r="AB1372"/>
    </row>
    <row r="1373" spans="1:28" x14ac:dyDescent="0.2">
      <c r="A1373"/>
      <c r="B1373"/>
      <c r="C1373" s="52"/>
      <c r="D1373" s="52"/>
      <c r="E1373" s="52"/>
      <c r="F1373"/>
      <c r="G1373"/>
      <c r="H1373"/>
      <c r="I1373"/>
      <c r="J1373" s="64"/>
      <c r="K1373"/>
      <c r="L1373"/>
      <c r="M1373"/>
      <c r="N1373" s="64"/>
      <c r="O1373"/>
      <c r="P1373"/>
      <c r="Q1373"/>
      <c r="R1373" s="64"/>
      <c r="S1373"/>
      <c r="T1373"/>
      <c r="U1373"/>
      <c r="V1373" s="64"/>
      <c r="W1373"/>
      <c r="X1373"/>
      <c r="Y1373"/>
      <c r="Z1373"/>
      <c r="AA1373"/>
      <c r="AB1373"/>
    </row>
    <row r="1374" spans="1:28" x14ac:dyDescent="0.2">
      <c r="A1374"/>
      <c r="B1374"/>
      <c r="C1374" s="52"/>
      <c r="D1374" s="52"/>
      <c r="E1374" s="52"/>
      <c r="F1374"/>
      <c r="G1374"/>
      <c r="H1374"/>
      <c r="I1374"/>
      <c r="J1374" s="64"/>
      <c r="K1374"/>
      <c r="L1374"/>
      <c r="M1374"/>
      <c r="N1374" s="64"/>
      <c r="O1374"/>
      <c r="P1374"/>
      <c r="Q1374"/>
      <c r="R1374" s="64"/>
      <c r="S1374"/>
      <c r="T1374"/>
      <c r="U1374"/>
      <c r="V1374" s="64"/>
      <c r="W1374"/>
      <c r="X1374"/>
      <c r="Y1374"/>
      <c r="Z1374"/>
      <c r="AA1374"/>
      <c r="AB1374"/>
    </row>
    <row r="1375" spans="1:28" x14ac:dyDescent="0.2">
      <c r="A1375"/>
      <c r="B1375"/>
      <c r="C1375" s="52"/>
      <c r="D1375" s="52"/>
      <c r="E1375" s="52"/>
      <c r="F1375"/>
      <c r="G1375"/>
      <c r="H1375"/>
      <c r="I1375"/>
      <c r="J1375" s="64"/>
      <c r="K1375"/>
      <c r="L1375"/>
      <c r="M1375"/>
      <c r="N1375" s="64"/>
      <c r="O1375"/>
      <c r="P1375"/>
      <c r="Q1375"/>
      <c r="R1375" s="64"/>
      <c r="S1375"/>
      <c r="T1375"/>
      <c r="U1375"/>
      <c r="V1375" s="64"/>
      <c r="W1375"/>
      <c r="X1375"/>
      <c r="Y1375"/>
      <c r="Z1375"/>
      <c r="AA1375"/>
      <c r="AB1375"/>
    </row>
    <row r="1376" spans="1:28" x14ac:dyDescent="0.2">
      <c r="A1376"/>
      <c r="B1376"/>
      <c r="C1376" s="52"/>
      <c r="D1376" s="52"/>
      <c r="E1376" s="52"/>
      <c r="F1376"/>
      <c r="G1376"/>
      <c r="H1376"/>
      <c r="I1376"/>
      <c r="J1376" s="64"/>
      <c r="K1376"/>
      <c r="L1376"/>
      <c r="M1376"/>
      <c r="N1376" s="64"/>
      <c r="O1376"/>
      <c r="P1376"/>
      <c r="Q1376"/>
      <c r="R1376" s="64"/>
      <c r="S1376"/>
      <c r="T1376"/>
      <c r="U1376"/>
      <c r="V1376" s="64"/>
      <c r="W1376"/>
      <c r="X1376"/>
      <c r="Y1376"/>
      <c r="Z1376"/>
      <c r="AA1376"/>
      <c r="AB1376"/>
    </row>
    <row r="1377" spans="1:28" x14ac:dyDescent="0.2">
      <c r="A1377"/>
      <c r="B1377"/>
      <c r="C1377" s="52"/>
      <c r="D1377" s="52"/>
      <c r="E1377" s="52"/>
      <c r="F1377"/>
      <c r="G1377"/>
      <c r="H1377"/>
      <c r="I1377"/>
      <c r="J1377" s="64"/>
      <c r="K1377"/>
      <c r="L1377"/>
      <c r="M1377"/>
      <c r="N1377" s="64"/>
      <c r="O1377"/>
      <c r="P1377"/>
      <c r="Q1377"/>
      <c r="R1377" s="64"/>
      <c r="S1377"/>
      <c r="T1377"/>
      <c r="U1377"/>
      <c r="V1377" s="64"/>
      <c r="W1377"/>
      <c r="X1377"/>
      <c r="Y1377"/>
      <c r="Z1377"/>
      <c r="AA1377"/>
      <c r="AB1377"/>
    </row>
    <row r="1378" spans="1:28" x14ac:dyDescent="0.2">
      <c r="A1378"/>
      <c r="B1378"/>
      <c r="C1378" s="52"/>
      <c r="D1378" s="52"/>
      <c r="E1378" s="52"/>
      <c r="F1378"/>
      <c r="G1378"/>
      <c r="H1378"/>
      <c r="I1378"/>
      <c r="J1378" s="64"/>
      <c r="K1378"/>
      <c r="L1378"/>
      <c r="M1378"/>
      <c r="N1378" s="64"/>
      <c r="O1378"/>
      <c r="P1378"/>
      <c r="Q1378"/>
      <c r="R1378" s="64"/>
      <c r="S1378"/>
      <c r="T1378"/>
      <c r="U1378"/>
      <c r="V1378" s="64"/>
      <c r="W1378"/>
      <c r="X1378"/>
      <c r="Y1378"/>
      <c r="Z1378"/>
      <c r="AA1378"/>
      <c r="AB1378"/>
    </row>
    <row r="1379" spans="1:28" x14ac:dyDescent="0.2">
      <c r="A1379"/>
      <c r="B1379"/>
      <c r="C1379" s="52"/>
      <c r="D1379" s="52"/>
      <c r="E1379" s="52"/>
      <c r="F1379"/>
      <c r="G1379"/>
      <c r="H1379"/>
      <c r="I1379"/>
      <c r="J1379" s="64"/>
      <c r="K1379"/>
      <c r="L1379"/>
      <c r="M1379"/>
      <c r="N1379" s="64"/>
      <c r="O1379"/>
      <c r="P1379"/>
      <c r="Q1379"/>
      <c r="R1379" s="64"/>
      <c r="S1379"/>
      <c r="T1379"/>
      <c r="U1379"/>
      <c r="V1379" s="64"/>
      <c r="W1379"/>
      <c r="X1379"/>
      <c r="Y1379"/>
      <c r="Z1379"/>
      <c r="AA1379"/>
      <c r="AB1379"/>
    </row>
    <row r="1380" spans="1:28" x14ac:dyDescent="0.2">
      <c r="A1380"/>
      <c r="B1380"/>
      <c r="C1380" s="52"/>
      <c r="D1380" s="52"/>
      <c r="E1380" s="52"/>
      <c r="F1380"/>
      <c r="G1380"/>
      <c r="H1380"/>
      <c r="I1380"/>
      <c r="J1380" s="64"/>
      <c r="K1380"/>
      <c r="L1380"/>
      <c r="M1380"/>
      <c r="N1380" s="64"/>
      <c r="O1380"/>
      <c r="P1380"/>
      <c r="Q1380"/>
      <c r="R1380" s="64"/>
      <c r="S1380"/>
      <c r="T1380"/>
      <c r="U1380"/>
      <c r="V1380" s="64"/>
      <c r="W1380"/>
      <c r="X1380"/>
      <c r="Y1380"/>
      <c r="Z1380"/>
      <c r="AA1380"/>
      <c r="AB1380"/>
    </row>
    <row r="1381" spans="1:28" x14ac:dyDescent="0.2">
      <c r="A1381"/>
      <c r="B1381"/>
      <c r="C1381" s="52"/>
      <c r="D1381" s="52"/>
      <c r="E1381" s="52"/>
      <c r="F1381"/>
      <c r="G1381"/>
      <c r="H1381"/>
      <c r="I1381"/>
      <c r="J1381" s="64"/>
      <c r="K1381"/>
      <c r="L1381"/>
      <c r="M1381"/>
      <c r="N1381" s="64"/>
      <c r="O1381"/>
      <c r="P1381"/>
      <c r="Q1381"/>
      <c r="R1381" s="64"/>
      <c r="S1381"/>
      <c r="T1381"/>
      <c r="U1381"/>
      <c r="V1381" s="64"/>
      <c r="W1381"/>
      <c r="X1381"/>
      <c r="Y1381"/>
      <c r="Z1381"/>
      <c r="AA1381"/>
      <c r="AB1381"/>
    </row>
    <row r="1382" spans="1:28" x14ac:dyDescent="0.2">
      <c r="A1382"/>
      <c r="B1382"/>
      <c r="C1382" s="52"/>
      <c r="D1382" s="52"/>
      <c r="E1382" s="52"/>
      <c r="F1382"/>
      <c r="G1382"/>
      <c r="H1382"/>
      <c r="I1382"/>
      <c r="J1382" s="64"/>
      <c r="K1382"/>
      <c r="L1382"/>
      <c r="M1382"/>
      <c r="N1382" s="64"/>
      <c r="O1382"/>
      <c r="P1382"/>
      <c r="Q1382"/>
      <c r="R1382" s="64"/>
      <c r="S1382"/>
      <c r="T1382"/>
      <c r="U1382"/>
      <c r="V1382" s="64"/>
      <c r="W1382"/>
      <c r="X1382"/>
      <c r="Y1382"/>
      <c r="Z1382"/>
      <c r="AA1382"/>
      <c r="AB1382"/>
    </row>
    <row r="1383" spans="1:28" x14ac:dyDescent="0.2">
      <c r="A1383"/>
      <c r="B1383"/>
      <c r="C1383" s="52"/>
      <c r="D1383" s="52"/>
      <c r="E1383" s="52"/>
      <c r="F1383"/>
      <c r="G1383"/>
      <c r="H1383"/>
      <c r="I1383"/>
      <c r="J1383" s="64"/>
      <c r="K1383"/>
      <c r="L1383"/>
      <c r="M1383"/>
      <c r="N1383" s="64"/>
      <c r="O1383"/>
      <c r="P1383"/>
      <c r="Q1383"/>
      <c r="R1383" s="64"/>
      <c r="S1383"/>
      <c r="T1383"/>
      <c r="U1383"/>
      <c r="V1383" s="64"/>
      <c r="W1383"/>
      <c r="X1383"/>
      <c r="Y1383"/>
      <c r="Z1383"/>
      <c r="AA1383"/>
      <c r="AB1383"/>
    </row>
    <row r="1384" spans="1:28" x14ac:dyDescent="0.2">
      <c r="A1384"/>
      <c r="B1384"/>
      <c r="C1384" s="52"/>
      <c r="D1384" s="52"/>
      <c r="E1384" s="52"/>
      <c r="F1384"/>
      <c r="G1384"/>
      <c r="H1384"/>
      <c r="I1384"/>
      <c r="J1384" s="64"/>
      <c r="K1384"/>
      <c r="L1384"/>
      <c r="M1384"/>
      <c r="N1384" s="64"/>
      <c r="O1384"/>
      <c r="P1384"/>
      <c r="Q1384"/>
      <c r="R1384" s="64"/>
      <c r="S1384"/>
      <c r="T1384"/>
      <c r="U1384"/>
      <c r="V1384" s="64"/>
      <c r="W1384"/>
      <c r="X1384"/>
      <c r="Y1384"/>
      <c r="Z1384"/>
      <c r="AA1384"/>
      <c r="AB1384"/>
    </row>
    <row r="1385" spans="1:28" x14ac:dyDescent="0.2">
      <c r="A1385"/>
      <c r="B1385"/>
      <c r="C1385" s="52"/>
      <c r="D1385" s="52"/>
      <c r="E1385" s="52"/>
      <c r="F1385"/>
      <c r="G1385"/>
      <c r="H1385"/>
      <c r="I1385"/>
      <c r="J1385" s="64"/>
      <c r="K1385"/>
      <c r="L1385"/>
      <c r="M1385"/>
      <c r="N1385" s="64"/>
      <c r="O1385"/>
      <c r="P1385"/>
      <c r="Q1385"/>
      <c r="R1385" s="64"/>
      <c r="S1385"/>
      <c r="T1385"/>
      <c r="U1385"/>
      <c r="V1385" s="64"/>
      <c r="W1385"/>
      <c r="X1385"/>
      <c r="Y1385"/>
      <c r="Z1385"/>
      <c r="AA1385"/>
      <c r="AB1385"/>
    </row>
    <row r="1386" spans="1:28" x14ac:dyDescent="0.2">
      <c r="A1386"/>
      <c r="B1386"/>
      <c r="C1386" s="52"/>
      <c r="D1386" s="52"/>
      <c r="E1386" s="52"/>
      <c r="F1386"/>
      <c r="G1386"/>
      <c r="H1386"/>
      <c r="I1386"/>
      <c r="J1386" s="64"/>
      <c r="K1386"/>
      <c r="L1386"/>
      <c r="M1386"/>
      <c r="N1386" s="64"/>
      <c r="O1386"/>
      <c r="P1386"/>
      <c r="Q1386"/>
      <c r="R1386" s="64"/>
      <c r="S1386"/>
      <c r="T1386"/>
      <c r="U1386"/>
      <c r="V1386" s="64"/>
      <c r="W1386"/>
      <c r="X1386"/>
      <c r="Y1386"/>
      <c r="Z1386"/>
      <c r="AA1386"/>
      <c r="AB1386"/>
    </row>
    <row r="1387" spans="1:28" x14ac:dyDescent="0.2">
      <c r="A1387"/>
      <c r="B1387"/>
      <c r="C1387" s="52"/>
      <c r="D1387" s="52"/>
      <c r="E1387" s="52"/>
      <c r="F1387"/>
      <c r="G1387"/>
      <c r="H1387"/>
      <c r="I1387"/>
      <c r="J1387" s="64"/>
      <c r="K1387"/>
      <c r="L1387"/>
      <c r="M1387"/>
      <c r="N1387" s="64"/>
      <c r="O1387"/>
      <c r="P1387"/>
      <c r="Q1387"/>
      <c r="R1387" s="64"/>
      <c r="S1387"/>
      <c r="T1387"/>
      <c r="U1387"/>
      <c r="V1387" s="64"/>
      <c r="W1387"/>
      <c r="X1387"/>
      <c r="Y1387"/>
      <c r="Z1387"/>
      <c r="AA1387"/>
      <c r="AB1387"/>
    </row>
    <row r="1388" spans="1:28" x14ac:dyDescent="0.2">
      <c r="A1388"/>
      <c r="B1388"/>
      <c r="C1388" s="52"/>
      <c r="D1388" s="52"/>
      <c r="E1388" s="52"/>
      <c r="F1388"/>
      <c r="G1388"/>
      <c r="H1388"/>
      <c r="I1388"/>
      <c r="J1388" s="64"/>
      <c r="K1388"/>
      <c r="L1388"/>
      <c r="M1388"/>
      <c r="N1388" s="64"/>
      <c r="O1388"/>
      <c r="P1388"/>
      <c r="Q1388"/>
      <c r="R1388" s="64"/>
      <c r="S1388"/>
      <c r="T1388"/>
      <c r="U1388"/>
      <c r="V1388" s="64"/>
      <c r="W1388"/>
      <c r="X1388"/>
      <c r="Y1388"/>
      <c r="Z1388"/>
      <c r="AA1388"/>
      <c r="AB1388"/>
    </row>
    <row r="1389" spans="1:28" x14ac:dyDescent="0.2">
      <c r="A1389"/>
      <c r="B1389"/>
      <c r="C1389" s="52"/>
      <c r="D1389" s="52"/>
      <c r="E1389" s="52"/>
      <c r="F1389"/>
      <c r="G1389"/>
      <c r="H1389"/>
      <c r="I1389"/>
      <c r="J1389" s="64"/>
      <c r="K1389"/>
      <c r="L1389"/>
      <c r="M1389"/>
      <c r="N1389" s="64"/>
      <c r="O1389"/>
      <c r="P1389"/>
      <c r="Q1389"/>
      <c r="R1389" s="64"/>
      <c r="S1389"/>
      <c r="T1389"/>
      <c r="U1389"/>
      <c r="V1389" s="64"/>
      <c r="W1389"/>
      <c r="X1389"/>
      <c r="Y1389"/>
      <c r="Z1389"/>
      <c r="AA1389"/>
      <c r="AB1389"/>
    </row>
    <row r="1390" spans="1:28" x14ac:dyDescent="0.2">
      <c r="A1390"/>
      <c r="B1390"/>
      <c r="C1390" s="52"/>
      <c r="D1390" s="52"/>
      <c r="E1390" s="52"/>
      <c r="F1390"/>
      <c r="G1390"/>
      <c r="H1390"/>
      <c r="I1390"/>
      <c r="J1390" s="64"/>
      <c r="K1390"/>
      <c r="L1390"/>
      <c r="M1390"/>
      <c r="N1390" s="64"/>
      <c r="O1390"/>
      <c r="P1390"/>
      <c r="Q1390"/>
      <c r="R1390" s="64"/>
      <c r="S1390"/>
      <c r="T1390"/>
      <c r="U1390"/>
      <c r="V1390" s="64"/>
      <c r="W1390"/>
      <c r="X1390"/>
      <c r="Y1390"/>
      <c r="Z1390"/>
      <c r="AA1390"/>
      <c r="AB1390"/>
    </row>
    <row r="1391" spans="1:28" x14ac:dyDescent="0.2">
      <c r="A1391"/>
      <c r="B1391"/>
      <c r="C1391" s="52"/>
      <c r="D1391" s="52"/>
      <c r="E1391" s="52"/>
      <c r="F1391"/>
      <c r="G1391"/>
      <c r="H1391"/>
      <c r="I1391"/>
      <c r="J1391" s="64"/>
      <c r="K1391"/>
      <c r="L1391"/>
      <c r="M1391"/>
      <c r="N1391" s="64"/>
      <c r="O1391"/>
      <c r="P1391"/>
      <c r="Q1391"/>
      <c r="R1391" s="64"/>
      <c r="S1391"/>
      <c r="T1391"/>
      <c r="U1391"/>
      <c r="V1391" s="64"/>
      <c r="W1391"/>
      <c r="X1391"/>
      <c r="Y1391"/>
      <c r="Z1391"/>
      <c r="AA1391"/>
      <c r="AB1391"/>
    </row>
    <row r="1392" spans="1:28" x14ac:dyDescent="0.2">
      <c r="A1392"/>
      <c r="B1392"/>
      <c r="C1392" s="52"/>
      <c r="D1392" s="52"/>
      <c r="E1392" s="52"/>
      <c r="F1392"/>
      <c r="G1392"/>
      <c r="H1392"/>
      <c r="I1392"/>
      <c r="J1392" s="64"/>
      <c r="K1392"/>
      <c r="L1392"/>
      <c r="M1392"/>
      <c r="N1392" s="64"/>
      <c r="O1392"/>
      <c r="P1392"/>
      <c r="Q1392"/>
      <c r="R1392" s="64"/>
      <c r="S1392"/>
      <c r="T1392"/>
      <c r="U1392"/>
      <c r="V1392" s="64"/>
      <c r="W1392"/>
      <c r="X1392"/>
      <c r="Y1392"/>
      <c r="Z1392"/>
      <c r="AA1392"/>
      <c r="AB1392"/>
    </row>
    <row r="1393" spans="1:28" x14ac:dyDescent="0.2">
      <c r="A1393"/>
      <c r="B1393"/>
      <c r="C1393" s="52"/>
      <c r="D1393" s="52"/>
      <c r="E1393" s="52"/>
      <c r="F1393"/>
      <c r="G1393"/>
      <c r="H1393"/>
      <c r="I1393"/>
      <c r="J1393" s="64"/>
      <c r="K1393"/>
      <c r="L1393"/>
      <c r="M1393"/>
      <c r="N1393" s="64"/>
      <c r="O1393"/>
      <c r="P1393"/>
      <c r="Q1393"/>
      <c r="R1393" s="64"/>
      <c r="S1393"/>
      <c r="T1393"/>
      <c r="U1393"/>
      <c r="V1393" s="64"/>
      <c r="W1393"/>
      <c r="X1393"/>
      <c r="Y1393"/>
      <c r="Z1393"/>
      <c r="AA1393"/>
      <c r="AB1393"/>
    </row>
    <row r="1394" spans="1:28" x14ac:dyDescent="0.2">
      <c r="A1394"/>
      <c r="B1394"/>
      <c r="C1394" s="52"/>
      <c r="D1394" s="52"/>
      <c r="E1394" s="52"/>
      <c r="F1394"/>
      <c r="G1394"/>
      <c r="H1394"/>
      <c r="I1394"/>
      <c r="J1394" s="64"/>
      <c r="K1394"/>
      <c r="L1394"/>
      <c r="M1394"/>
      <c r="N1394" s="64"/>
      <c r="O1394"/>
      <c r="P1394"/>
      <c r="Q1394"/>
      <c r="R1394" s="64"/>
      <c r="S1394"/>
      <c r="T1394"/>
      <c r="U1394"/>
      <c r="V1394" s="64"/>
      <c r="W1394"/>
      <c r="X1394"/>
      <c r="Y1394"/>
      <c r="Z1394"/>
      <c r="AA1394"/>
      <c r="AB1394"/>
    </row>
    <row r="1395" spans="1:28" x14ac:dyDescent="0.2">
      <c r="A1395"/>
      <c r="B1395"/>
      <c r="C1395" s="52"/>
      <c r="D1395" s="52"/>
      <c r="E1395" s="52"/>
      <c r="F1395"/>
      <c r="G1395"/>
      <c r="H1395"/>
      <c r="I1395"/>
      <c r="J1395" s="64"/>
      <c r="K1395"/>
      <c r="L1395"/>
      <c r="M1395"/>
      <c r="N1395" s="64"/>
      <c r="O1395"/>
      <c r="P1395"/>
      <c r="Q1395"/>
      <c r="R1395" s="64"/>
      <c r="S1395"/>
      <c r="T1395"/>
      <c r="U1395"/>
      <c r="V1395" s="64"/>
      <c r="W1395"/>
      <c r="X1395"/>
      <c r="Y1395"/>
      <c r="Z1395"/>
      <c r="AA1395"/>
      <c r="AB1395"/>
    </row>
    <row r="1396" spans="1:28" x14ac:dyDescent="0.2">
      <c r="A1396"/>
      <c r="B1396"/>
      <c r="C1396" s="52"/>
      <c r="D1396" s="52"/>
      <c r="E1396" s="52"/>
      <c r="F1396"/>
      <c r="G1396"/>
      <c r="H1396"/>
      <c r="I1396"/>
      <c r="J1396" s="64"/>
      <c r="K1396"/>
      <c r="L1396"/>
      <c r="M1396"/>
      <c r="N1396" s="64"/>
      <c r="O1396"/>
      <c r="P1396"/>
      <c r="Q1396"/>
      <c r="R1396" s="64"/>
      <c r="S1396"/>
      <c r="T1396"/>
      <c r="U1396"/>
      <c r="V1396" s="64"/>
      <c r="W1396"/>
      <c r="X1396"/>
      <c r="Y1396"/>
      <c r="Z1396"/>
      <c r="AA1396"/>
      <c r="AB1396"/>
    </row>
    <row r="1397" spans="1:28" x14ac:dyDescent="0.2">
      <c r="A1397"/>
      <c r="B1397"/>
      <c r="C1397" s="52"/>
      <c r="D1397" s="52"/>
      <c r="E1397" s="52"/>
      <c r="F1397"/>
      <c r="G1397"/>
      <c r="H1397"/>
      <c r="I1397"/>
      <c r="J1397" s="64"/>
      <c r="K1397"/>
      <c r="L1397"/>
      <c r="M1397"/>
      <c r="N1397" s="64"/>
      <c r="O1397"/>
      <c r="P1397"/>
      <c r="Q1397"/>
      <c r="R1397" s="64"/>
      <c r="S1397"/>
      <c r="T1397"/>
      <c r="U1397"/>
      <c r="V1397" s="64"/>
      <c r="W1397"/>
      <c r="X1397"/>
      <c r="Y1397"/>
      <c r="Z1397"/>
      <c r="AA1397"/>
      <c r="AB1397"/>
    </row>
    <row r="1398" spans="1:28" x14ac:dyDescent="0.2">
      <c r="A1398"/>
      <c r="B1398"/>
      <c r="C1398" s="52"/>
      <c r="D1398" s="52"/>
      <c r="E1398" s="52"/>
      <c r="F1398"/>
      <c r="G1398"/>
      <c r="H1398"/>
      <c r="I1398"/>
      <c r="J1398" s="64"/>
      <c r="K1398"/>
      <c r="L1398"/>
      <c r="M1398"/>
      <c r="N1398" s="64"/>
      <c r="O1398"/>
      <c r="P1398"/>
      <c r="Q1398"/>
      <c r="R1398" s="64"/>
      <c r="S1398"/>
      <c r="T1398"/>
      <c r="U1398"/>
      <c r="V1398" s="64"/>
      <c r="W1398"/>
      <c r="X1398"/>
      <c r="Y1398"/>
      <c r="Z1398"/>
      <c r="AA1398"/>
      <c r="AB1398"/>
    </row>
    <row r="1399" spans="1:28" x14ac:dyDescent="0.2">
      <c r="A1399"/>
      <c r="B1399"/>
      <c r="C1399" s="52"/>
      <c r="D1399" s="52"/>
      <c r="E1399" s="52"/>
      <c r="F1399"/>
      <c r="G1399"/>
      <c r="H1399"/>
      <c r="I1399"/>
      <c r="J1399" s="64"/>
      <c r="K1399"/>
      <c r="L1399"/>
      <c r="M1399"/>
      <c r="N1399" s="64"/>
      <c r="O1399"/>
      <c r="P1399"/>
      <c r="Q1399"/>
      <c r="R1399" s="64"/>
      <c r="S1399"/>
      <c r="T1399"/>
      <c r="U1399"/>
      <c r="V1399" s="64"/>
      <c r="W1399"/>
      <c r="X1399"/>
      <c r="Y1399"/>
      <c r="Z1399"/>
      <c r="AA1399"/>
      <c r="AB1399"/>
    </row>
    <row r="1400" spans="1:28" x14ac:dyDescent="0.2">
      <c r="A1400"/>
      <c r="B1400"/>
      <c r="C1400" s="52"/>
      <c r="D1400" s="52"/>
      <c r="E1400" s="52"/>
      <c r="F1400"/>
      <c r="G1400"/>
      <c r="H1400"/>
      <c r="I1400"/>
      <c r="J1400" s="64"/>
      <c r="K1400"/>
      <c r="L1400"/>
      <c r="M1400"/>
      <c r="N1400" s="64"/>
      <c r="O1400"/>
      <c r="P1400"/>
      <c r="Q1400"/>
      <c r="R1400" s="64"/>
      <c r="S1400"/>
      <c r="T1400"/>
      <c r="U1400"/>
      <c r="V1400" s="64"/>
      <c r="W1400"/>
      <c r="X1400"/>
      <c r="Y1400"/>
      <c r="Z1400"/>
      <c r="AA1400"/>
      <c r="AB1400"/>
    </row>
    <row r="1401" spans="1:28" x14ac:dyDescent="0.2">
      <c r="A1401"/>
      <c r="B1401"/>
      <c r="C1401" s="52"/>
      <c r="D1401" s="52"/>
      <c r="E1401" s="52"/>
      <c r="F1401"/>
      <c r="G1401"/>
      <c r="H1401"/>
      <c r="I1401"/>
      <c r="J1401" s="64"/>
      <c r="K1401"/>
      <c r="L1401"/>
      <c r="M1401"/>
      <c r="N1401" s="64"/>
      <c r="O1401"/>
      <c r="P1401"/>
      <c r="Q1401"/>
      <c r="R1401" s="64"/>
      <c r="S1401"/>
      <c r="T1401"/>
      <c r="U1401"/>
      <c r="V1401" s="64"/>
      <c r="W1401"/>
      <c r="X1401"/>
      <c r="Y1401"/>
      <c r="Z1401"/>
      <c r="AA1401"/>
      <c r="AB1401"/>
    </row>
    <row r="1402" spans="1:28" x14ac:dyDescent="0.2">
      <c r="A1402"/>
      <c r="B1402"/>
      <c r="C1402" s="52"/>
      <c r="D1402" s="52"/>
      <c r="E1402" s="52"/>
      <c r="F1402"/>
      <c r="G1402"/>
      <c r="H1402"/>
      <c r="I1402"/>
      <c r="J1402" s="64"/>
      <c r="K1402"/>
      <c r="L1402"/>
      <c r="M1402"/>
      <c r="N1402" s="64"/>
      <c r="O1402"/>
      <c r="P1402"/>
      <c r="Q1402"/>
      <c r="R1402" s="64"/>
      <c r="S1402"/>
      <c r="T1402"/>
      <c r="U1402"/>
      <c r="V1402" s="64"/>
      <c r="W1402"/>
      <c r="X1402"/>
      <c r="Y1402"/>
      <c r="Z1402"/>
      <c r="AA1402"/>
      <c r="AB1402"/>
    </row>
    <row r="1403" spans="1:28" x14ac:dyDescent="0.2">
      <c r="A1403"/>
      <c r="B1403"/>
      <c r="C1403" s="52"/>
      <c r="D1403" s="52"/>
      <c r="E1403" s="52"/>
      <c r="F1403"/>
      <c r="G1403"/>
      <c r="H1403"/>
      <c r="I1403"/>
      <c r="J1403" s="64"/>
      <c r="K1403"/>
      <c r="L1403"/>
      <c r="M1403"/>
      <c r="N1403" s="64"/>
      <c r="O1403"/>
      <c r="P1403"/>
      <c r="Q1403"/>
      <c r="R1403" s="64"/>
      <c r="S1403"/>
      <c r="T1403"/>
      <c r="U1403"/>
      <c r="V1403" s="64"/>
      <c r="W1403"/>
      <c r="X1403"/>
      <c r="Y1403"/>
      <c r="Z1403"/>
      <c r="AA1403"/>
      <c r="AB1403"/>
    </row>
    <row r="1404" spans="1:28" x14ac:dyDescent="0.2">
      <c r="A1404"/>
      <c r="B1404"/>
      <c r="C1404" s="52"/>
      <c r="D1404" s="52"/>
      <c r="E1404" s="52"/>
      <c r="F1404"/>
      <c r="G1404"/>
      <c r="H1404"/>
      <c r="I1404"/>
      <c r="J1404" s="64"/>
      <c r="K1404"/>
      <c r="L1404"/>
      <c r="M1404"/>
      <c r="N1404" s="64"/>
      <c r="O1404"/>
      <c r="P1404"/>
      <c r="Q1404"/>
      <c r="R1404" s="64"/>
      <c r="S1404"/>
      <c r="T1404"/>
      <c r="U1404"/>
      <c r="V1404" s="64"/>
      <c r="W1404"/>
      <c r="X1404"/>
      <c r="Y1404"/>
      <c r="Z1404"/>
      <c r="AA1404"/>
      <c r="AB1404"/>
    </row>
    <row r="1405" spans="1:28" x14ac:dyDescent="0.2">
      <c r="A1405"/>
      <c r="B1405"/>
      <c r="C1405" s="52"/>
      <c r="D1405" s="52"/>
      <c r="E1405" s="52"/>
      <c r="F1405"/>
      <c r="G1405"/>
      <c r="H1405"/>
      <c r="I1405"/>
      <c r="J1405" s="64"/>
      <c r="K1405"/>
      <c r="L1405"/>
      <c r="M1405"/>
      <c r="N1405" s="64"/>
      <c r="O1405"/>
      <c r="P1405"/>
      <c r="Q1405"/>
      <c r="R1405" s="64"/>
      <c r="S1405"/>
      <c r="T1405"/>
      <c r="U1405"/>
      <c r="V1405" s="64"/>
      <c r="W1405"/>
      <c r="X1405"/>
      <c r="Y1405"/>
      <c r="Z1405"/>
      <c r="AA1405"/>
      <c r="AB1405"/>
    </row>
    <row r="1406" spans="1:28" x14ac:dyDescent="0.2">
      <c r="A1406"/>
      <c r="B1406"/>
      <c r="C1406" s="52"/>
      <c r="D1406" s="52"/>
      <c r="E1406" s="52"/>
      <c r="F1406"/>
      <c r="G1406"/>
      <c r="H1406"/>
      <c r="I1406"/>
      <c r="J1406" s="64"/>
      <c r="K1406"/>
      <c r="L1406"/>
      <c r="M1406"/>
      <c r="N1406" s="64"/>
      <c r="O1406"/>
      <c r="P1406"/>
      <c r="Q1406"/>
      <c r="R1406" s="64"/>
      <c r="S1406"/>
      <c r="T1406"/>
      <c r="U1406"/>
      <c r="V1406" s="64"/>
      <c r="W1406"/>
      <c r="X1406"/>
      <c r="Y1406"/>
      <c r="Z1406"/>
      <c r="AA1406"/>
      <c r="AB1406"/>
    </row>
    <row r="1407" spans="1:28" x14ac:dyDescent="0.2">
      <c r="A1407"/>
      <c r="B1407"/>
      <c r="C1407" s="52"/>
      <c r="D1407" s="52"/>
      <c r="E1407" s="52"/>
      <c r="F1407"/>
      <c r="G1407"/>
      <c r="H1407"/>
      <c r="I1407"/>
      <c r="J1407" s="64"/>
      <c r="K1407"/>
      <c r="L1407"/>
      <c r="M1407"/>
      <c r="N1407" s="64"/>
      <c r="O1407"/>
      <c r="P1407"/>
      <c r="Q1407"/>
      <c r="R1407" s="64"/>
      <c r="S1407"/>
      <c r="T1407"/>
      <c r="U1407"/>
      <c r="V1407" s="64"/>
      <c r="W1407"/>
      <c r="X1407"/>
      <c r="Y1407"/>
      <c r="Z1407"/>
      <c r="AA1407"/>
      <c r="AB1407"/>
    </row>
    <row r="1408" spans="1:28" x14ac:dyDescent="0.2">
      <c r="A1408"/>
      <c r="B1408"/>
      <c r="C1408" s="52"/>
      <c r="D1408" s="52"/>
      <c r="E1408" s="52"/>
      <c r="F1408"/>
      <c r="G1408"/>
      <c r="H1408"/>
      <c r="I1408"/>
      <c r="J1408" s="64"/>
      <c r="K1408"/>
      <c r="L1408"/>
      <c r="M1408"/>
      <c r="N1408" s="64"/>
      <c r="O1408"/>
      <c r="P1408"/>
      <c r="Q1408"/>
      <c r="R1408" s="64"/>
      <c r="S1408"/>
      <c r="T1408"/>
      <c r="U1408"/>
      <c r="V1408" s="64"/>
      <c r="W1408"/>
      <c r="X1408"/>
      <c r="Y1408"/>
      <c r="Z1408"/>
      <c r="AA1408"/>
      <c r="AB1408"/>
    </row>
    <row r="1409" spans="1:28" x14ac:dyDescent="0.2">
      <c r="A1409"/>
      <c r="B1409"/>
      <c r="C1409" s="52"/>
      <c r="D1409" s="52"/>
      <c r="E1409" s="52"/>
      <c r="F1409"/>
      <c r="G1409"/>
      <c r="H1409"/>
      <c r="I1409"/>
      <c r="J1409" s="64"/>
      <c r="K1409"/>
      <c r="L1409"/>
      <c r="M1409"/>
      <c r="N1409" s="64"/>
      <c r="O1409"/>
      <c r="P1409"/>
      <c r="Q1409"/>
      <c r="R1409" s="64"/>
      <c r="S1409"/>
      <c r="T1409"/>
      <c r="U1409"/>
      <c r="V1409" s="64"/>
      <c r="W1409"/>
      <c r="X1409"/>
      <c r="Y1409"/>
      <c r="Z1409"/>
      <c r="AA1409"/>
      <c r="AB1409"/>
    </row>
    <row r="1410" spans="1:28" x14ac:dyDescent="0.2">
      <c r="A1410"/>
      <c r="B1410"/>
      <c r="C1410" s="52"/>
      <c r="D1410" s="52"/>
      <c r="E1410" s="52"/>
      <c r="F1410"/>
      <c r="G1410"/>
      <c r="H1410"/>
      <c r="I1410"/>
      <c r="J1410" s="64"/>
      <c r="K1410"/>
      <c r="L1410"/>
      <c r="M1410"/>
      <c r="N1410" s="64"/>
      <c r="O1410"/>
      <c r="P1410"/>
      <c r="Q1410"/>
      <c r="R1410" s="64"/>
      <c r="S1410"/>
      <c r="T1410"/>
      <c r="U1410"/>
      <c r="V1410" s="64"/>
      <c r="W1410"/>
      <c r="X1410"/>
      <c r="Y1410"/>
      <c r="Z1410"/>
      <c r="AA1410"/>
      <c r="AB1410"/>
    </row>
    <row r="1411" spans="1:28" x14ac:dyDescent="0.2">
      <c r="A1411"/>
      <c r="B1411"/>
      <c r="C1411" s="52"/>
      <c r="D1411" s="52"/>
      <c r="E1411" s="52"/>
      <c r="F1411"/>
      <c r="G1411"/>
      <c r="H1411"/>
      <c r="I1411"/>
      <c r="J1411" s="64"/>
      <c r="K1411"/>
      <c r="L1411"/>
      <c r="M1411"/>
      <c r="N1411" s="64"/>
      <c r="O1411"/>
      <c r="P1411"/>
      <c r="Q1411"/>
      <c r="R1411" s="64"/>
      <c r="S1411"/>
      <c r="T1411"/>
      <c r="U1411"/>
      <c r="V1411" s="64"/>
      <c r="W1411"/>
      <c r="X1411"/>
      <c r="Y1411"/>
      <c r="Z1411"/>
      <c r="AA1411"/>
      <c r="AB1411"/>
    </row>
    <row r="1412" spans="1:28" x14ac:dyDescent="0.2">
      <c r="A1412"/>
      <c r="B1412"/>
      <c r="C1412" s="52"/>
      <c r="D1412" s="52"/>
      <c r="E1412" s="52"/>
      <c r="F1412"/>
      <c r="G1412"/>
      <c r="H1412"/>
      <c r="I1412"/>
      <c r="J1412" s="64"/>
      <c r="K1412"/>
      <c r="L1412"/>
      <c r="M1412"/>
      <c r="N1412" s="64"/>
      <c r="O1412"/>
      <c r="P1412"/>
      <c r="Q1412"/>
      <c r="R1412" s="64"/>
      <c r="S1412"/>
      <c r="T1412"/>
      <c r="U1412"/>
      <c r="V1412" s="64"/>
      <c r="W1412"/>
      <c r="X1412"/>
      <c r="Y1412"/>
      <c r="Z1412"/>
      <c r="AA1412"/>
      <c r="AB1412"/>
    </row>
    <row r="1413" spans="1:28" x14ac:dyDescent="0.2">
      <c r="A1413"/>
      <c r="B1413"/>
      <c r="C1413" s="52"/>
      <c r="D1413" s="52"/>
      <c r="E1413" s="52"/>
      <c r="F1413"/>
      <c r="G1413"/>
      <c r="H1413"/>
      <c r="I1413"/>
      <c r="J1413" s="64"/>
      <c r="K1413"/>
      <c r="L1413"/>
      <c r="M1413"/>
      <c r="N1413" s="64"/>
      <c r="O1413"/>
      <c r="P1413"/>
      <c r="Q1413"/>
      <c r="R1413" s="64"/>
      <c r="S1413"/>
      <c r="T1413"/>
      <c r="U1413"/>
      <c r="V1413" s="64"/>
      <c r="W1413"/>
      <c r="X1413"/>
      <c r="Y1413"/>
      <c r="Z1413"/>
      <c r="AA1413"/>
      <c r="AB1413"/>
    </row>
    <row r="1414" spans="1:28" x14ac:dyDescent="0.2">
      <c r="A1414"/>
      <c r="B1414"/>
      <c r="C1414" s="52"/>
      <c r="D1414" s="52"/>
      <c r="E1414" s="52"/>
      <c r="F1414"/>
      <c r="G1414"/>
      <c r="H1414"/>
      <c r="I1414"/>
      <c r="J1414" s="64"/>
      <c r="K1414"/>
      <c r="L1414"/>
      <c r="M1414"/>
      <c r="N1414" s="64"/>
      <c r="O1414"/>
      <c r="P1414"/>
      <c r="Q1414"/>
      <c r="R1414" s="64"/>
      <c r="S1414"/>
      <c r="T1414"/>
      <c r="U1414"/>
      <c r="V1414" s="64"/>
      <c r="W1414"/>
      <c r="X1414"/>
      <c r="Y1414"/>
      <c r="Z1414"/>
      <c r="AA1414"/>
      <c r="AB1414"/>
    </row>
    <row r="1415" spans="1:28" x14ac:dyDescent="0.2">
      <c r="A1415"/>
      <c r="B1415"/>
      <c r="C1415" s="52"/>
      <c r="D1415" s="52"/>
      <c r="E1415" s="52"/>
      <c r="F1415"/>
      <c r="G1415"/>
      <c r="H1415"/>
      <c r="I1415"/>
      <c r="J1415" s="64"/>
      <c r="K1415"/>
      <c r="L1415"/>
      <c r="M1415"/>
      <c r="N1415" s="64"/>
      <c r="O1415"/>
      <c r="P1415"/>
      <c r="Q1415"/>
      <c r="R1415" s="64"/>
      <c r="S1415"/>
      <c r="T1415"/>
      <c r="U1415"/>
      <c r="V1415" s="64"/>
      <c r="W1415"/>
      <c r="X1415"/>
      <c r="Y1415"/>
      <c r="Z1415"/>
      <c r="AA1415"/>
      <c r="AB1415"/>
    </row>
    <row r="1416" spans="1:28" x14ac:dyDescent="0.2">
      <c r="A1416"/>
      <c r="B1416"/>
      <c r="C1416" s="52"/>
      <c r="D1416" s="52"/>
      <c r="E1416" s="52"/>
      <c r="F1416"/>
      <c r="G1416"/>
      <c r="H1416"/>
      <c r="I1416"/>
      <c r="J1416" s="64"/>
      <c r="K1416"/>
      <c r="L1416"/>
      <c r="M1416"/>
      <c r="N1416" s="64"/>
      <c r="O1416"/>
      <c r="P1416"/>
      <c r="Q1416"/>
      <c r="R1416" s="64"/>
      <c r="S1416"/>
      <c r="T1416"/>
      <c r="U1416"/>
      <c r="V1416" s="64"/>
      <c r="W1416"/>
      <c r="X1416"/>
      <c r="Y1416"/>
      <c r="Z1416"/>
      <c r="AA1416"/>
      <c r="AB1416"/>
    </row>
    <row r="1417" spans="1:28" x14ac:dyDescent="0.2">
      <c r="A1417"/>
      <c r="B1417"/>
      <c r="C1417" s="52"/>
      <c r="D1417" s="52"/>
      <c r="E1417" s="52"/>
      <c r="F1417"/>
      <c r="G1417"/>
      <c r="H1417"/>
      <c r="I1417"/>
      <c r="J1417" s="64"/>
      <c r="K1417"/>
      <c r="L1417"/>
      <c r="M1417"/>
      <c r="N1417" s="64"/>
      <c r="O1417"/>
      <c r="P1417"/>
      <c r="Q1417"/>
      <c r="R1417" s="64"/>
      <c r="S1417"/>
      <c r="T1417"/>
      <c r="U1417"/>
      <c r="V1417" s="64"/>
      <c r="W1417"/>
      <c r="X1417"/>
      <c r="Y1417"/>
      <c r="Z1417"/>
      <c r="AA1417"/>
      <c r="AB1417"/>
    </row>
    <row r="1418" spans="1:28" x14ac:dyDescent="0.2">
      <c r="A1418"/>
      <c r="B1418"/>
      <c r="C1418" s="52"/>
      <c r="D1418" s="52"/>
      <c r="E1418" s="52"/>
      <c r="F1418"/>
      <c r="G1418"/>
      <c r="H1418"/>
      <c r="I1418"/>
      <c r="J1418" s="64"/>
      <c r="K1418"/>
      <c r="L1418"/>
      <c r="M1418"/>
      <c r="N1418" s="64"/>
      <c r="O1418"/>
      <c r="P1418"/>
      <c r="Q1418"/>
      <c r="R1418" s="64"/>
      <c r="S1418"/>
      <c r="T1418"/>
      <c r="U1418"/>
      <c r="V1418" s="64"/>
      <c r="W1418"/>
      <c r="X1418"/>
      <c r="Y1418"/>
      <c r="Z1418"/>
      <c r="AA1418"/>
      <c r="AB1418"/>
    </row>
    <row r="1419" spans="1:28" x14ac:dyDescent="0.2">
      <c r="A1419"/>
      <c r="B1419"/>
      <c r="C1419" s="52"/>
      <c r="D1419" s="52"/>
      <c r="E1419" s="52"/>
      <c r="F1419"/>
      <c r="G1419"/>
      <c r="H1419"/>
      <c r="I1419"/>
      <c r="J1419" s="64"/>
      <c r="K1419"/>
      <c r="L1419"/>
      <c r="M1419"/>
      <c r="N1419" s="64"/>
      <c r="O1419"/>
      <c r="P1419"/>
      <c r="Q1419"/>
      <c r="R1419" s="64"/>
      <c r="S1419"/>
      <c r="T1419"/>
      <c r="U1419"/>
      <c r="V1419" s="64"/>
      <c r="W1419"/>
      <c r="X1419"/>
      <c r="Y1419"/>
      <c r="Z1419"/>
      <c r="AA1419"/>
      <c r="AB1419"/>
    </row>
    <row r="1420" spans="1:28" x14ac:dyDescent="0.2">
      <c r="A1420"/>
      <c r="B1420"/>
      <c r="C1420" s="52"/>
      <c r="D1420" s="52"/>
      <c r="E1420" s="52"/>
      <c r="F1420"/>
      <c r="G1420"/>
      <c r="H1420"/>
      <c r="I1420"/>
      <c r="J1420" s="64"/>
      <c r="K1420"/>
      <c r="L1420"/>
      <c r="M1420"/>
      <c r="N1420" s="64"/>
      <c r="O1420"/>
      <c r="P1420"/>
      <c r="Q1420"/>
      <c r="R1420" s="64"/>
      <c r="S1420"/>
      <c r="T1420"/>
      <c r="U1420"/>
      <c r="V1420" s="64"/>
      <c r="W1420"/>
      <c r="X1420"/>
      <c r="Y1420"/>
      <c r="Z1420"/>
      <c r="AA1420"/>
      <c r="AB1420"/>
    </row>
    <row r="1421" spans="1:28" x14ac:dyDescent="0.2">
      <c r="A1421"/>
      <c r="B1421"/>
      <c r="C1421" s="52"/>
      <c r="D1421" s="52"/>
      <c r="E1421" s="52"/>
      <c r="F1421"/>
      <c r="G1421"/>
      <c r="H1421"/>
      <c r="I1421"/>
      <c r="J1421" s="64"/>
      <c r="K1421"/>
      <c r="L1421"/>
      <c r="M1421"/>
      <c r="N1421" s="64"/>
      <c r="O1421"/>
      <c r="P1421"/>
      <c r="Q1421"/>
      <c r="R1421" s="64"/>
      <c r="S1421"/>
      <c r="T1421"/>
      <c r="U1421"/>
      <c r="V1421" s="64"/>
      <c r="W1421"/>
      <c r="X1421"/>
      <c r="Y1421"/>
      <c r="Z1421"/>
      <c r="AA1421"/>
      <c r="AB1421"/>
    </row>
    <row r="1422" spans="1:28" x14ac:dyDescent="0.2">
      <c r="A1422"/>
      <c r="B1422"/>
      <c r="C1422" s="52"/>
      <c r="D1422" s="52"/>
      <c r="E1422" s="52"/>
      <c r="F1422"/>
      <c r="G1422"/>
      <c r="H1422"/>
      <c r="I1422"/>
      <c r="J1422" s="64"/>
      <c r="K1422"/>
      <c r="L1422"/>
      <c r="M1422"/>
      <c r="N1422" s="64"/>
      <c r="O1422"/>
      <c r="P1422"/>
      <c r="Q1422"/>
      <c r="R1422" s="64"/>
      <c r="S1422"/>
      <c r="T1422"/>
      <c r="U1422"/>
      <c r="V1422" s="64"/>
      <c r="W1422"/>
      <c r="X1422"/>
      <c r="Y1422"/>
      <c r="Z1422"/>
      <c r="AA1422"/>
      <c r="AB1422"/>
    </row>
    <row r="1423" spans="1:28" x14ac:dyDescent="0.2">
      <c r="A1423"/>
      <c r="B1423"/>
      <c r="C1423" s="52"/>
      <c r="D1423" s="52"/>
      <c r="E1423" s="52"/>
      <c r="F1423"/>
      <c r="G1423"/>
      <c r="H1423"/>
      <c r="I1423"/>
      <c r="J1423" s="64"/>
      <c r="K1423"/>
      <c r="L1423"/>
      <c r="M1423"/>
      <c r="N1423" s="64"/>
      <c r="O1423"/>
      <c r="P1423"/>
      <c r="Q1423"/>
      <c r="R1423" s="64"/>
      <c r="S1423"/>
      <c r="T1423"/>
      <c r="U1423"/>
      <c r="V1423" s="64"/>
      <c r="W1423"/>
      <c r="X1423"/>
      <c r="Y1423"/>
      <c r="Z1423"/>
      <c r="AA1423"/>
      <c r="AB1423"/>
    </row>
    <row r="1424" spans="1:28" x14ac:dyDescent="0.2">
      <c r="A1424"/>
      <c r="B1424"/>
      <c r="C1424" s="52"/>
      <c r="D1424" s="52"/>
      <c r="E1424" s="52"/>
      <c r="F1424"/>
      <c r="G1424"/>
      <c r="H1424"/>
      <c r="I1424"/>
      <c r="J1424" s="64"/>
      <c r="K1424"/>
      <c r="L1424"/>
      <c r="M1424"/>
      <c r="N1424" s="64"/>
      <c r="O1424"/>
      <c r="P1424"/>
      <c r="Q1424"/>
      <c r="R1424" s="64"/>
      <c r="S1424"/>
      <c r="T1424"/>
      <c r="U1424"/>
      <c r="V1424" s="64"/>
      <c r="W1424"/>
      <c r="X1424"/>
      <c r="Y1424"/>
      <c r="Z1424"/>
      <c r="AA1424"/>
      <c r="AB1424"/>
    </row>
    <row r="1425" spans="1:28" x14ac:dyDescent="0.2">
      <c r="A1425"/>
      <c r="B1425"/>
      <c r="C1425" s="52"/>
      <c r="D1425" s="52"/>
      <c r="E1425" s="52"/>
      <c r="F1425"/>
      <c r="G1425"/>
      <c r="H1425"/>
      <c r="I1425"/>
      <c r="J1425" s="64"/>
      <c r="K1425"/>
      <c r="L1425"/>
      <c r="M1425"/>
      <c r="N1425" s="64"/>
      <c r="O1425"/>
      <c r="P1425"/>
      <c r="Q1425"/>
      <c r="R1425" s="64"/>
      <c r="S1425"/>
      <c r="T1425"/>
      <c r="U1425"/>
      <c r="V1425" s="64"/>
      <c r="W1425"/>
      <c r="X1425"/>
      <c r="Y1425"/>
      <c r="Z1425"/>
      <c r="AA1425"/>
      <c r="AB1425"/>
    </row>
    <row r="1426" spans="1:28" x14ac:dyDescent="0.2">
      <c r="A1426"/>
      <c r="B1426"/>
      <c r="C1426" s="52"/>
      <c r="D1426" s="52"/>
      <c r="E1426" s="52"/>
      <c r="F1426"/>
      <c r="G1426"/>
      <c r="H1426"/>
      <c r="I1426"/>
      <c r="J1426" s="64"/>
      <c r="K1426"/>
      <c r="L1426"/>
      <c r="M1426"/>
      <c r="N1426" s="64"/>
      <c r="O1426"/>
      <c r="P1426"/>
      <c r="Q1426"/>
      <c r="R1426" s="64"/>
      <c r="S1426"/>
      <c r="T1426"/>
      <c r="U1426"/>
      <c r="V1426" s="64"/>
      <c r="W1426"/>
      <c r="X1426"/>
      <c r="Y1426"/>
      <c r="Z1426"/>
      <c r="AA1426"/>
      <c r="AB1426"/>
    </row>
    <row r="1427" spans="1:28" x14ac:dyDescent="0.2">
      <c r="A1427"/>
      <c r="B1427"/>
      <c r="C1427" s="52"/>
      <c r="D1427" s="52"/>
      <c r="E1427" s="52"/>
      <c r="F1427"/>
      <c r="G1427"/>
      <c r="H1427"/>
      <c r="I1427"/>
      <c r="J1427" s="64"/>
      <c r="K1427"/>
      <c r="L1427"/>
      <c r="M1427"/>
      <c r="N1427" s="64"/>
      <c r="O1427"/>
      <c r="P1427"/>
      <c r="Q1427"/>
      <c r="R1427" s="64"/>
      <c r="S1427"/>
      <c r="T1427"/>
      <c r="U1427"/>
      <c r="V1427" s="64"/>
      <c r="W1427"/>
      <c r="X1427"/>
      <c r="Y1427"/>
      <c r="Z1427"/>
      <c r="AA1427"/>
      <c r="AB1427"/>
    </row>
    <row r="1428" spans="1:28" x14ac:dyDescent="0.2">
      <c r="A1428"/>
      <c r="B1428"/>
      <c r="C1428" s="52"/>
      <c r="D1428" s="52"/>
      <c r="E1428" s="52"/>
      <c r="F1428"/>
      <c r="G1428"/>
      <c r="H1428"/>
      <c r="I1428"/>
      <c r="J1428" s="64"/>
      <c r="K1428"/>
      <c r="L1428"/>
      <c r="M1428"/>
      <c r="N1428" s="64"/>
      <c r="O1428"/>
      <c r="P1428"/>
      <c r="Q1428"/>
      <c r="R1428" s="64"/>
      <c r="S1428"/>
      <c r="T1428"/>
      <c r="U1428"/>
      <c r="V1428" s="64"/>
      <c r="W1428"/>
      <c r="X1428"/>
      <c r="Y1428"/>
      <c r="Z1428"/>
      <c r="AA1428"/>
      <c r="AB1428"/>
    </row>
    <row r="1429" spans="1:28" x14ac:dyDescent="0.2">
      <c r="A1429"/>
      <c r="B1429"/>
      <c r="C1429" s="52"/>
      <c r="D1429" s="52"/>
      <c r="E1429" s="52"/>
      <c r="F1429"/>
      <c r="G1429"/>
      <c r="H1429"/>
      <c r="I1429"/>
      <c r="J1429" s="64"/>
      <c r="K1429"/>
      <c r="L1429"/>
      <c r="M1429"/>
      <c r="N1429" s="64"/>
      <c r="O1429"/>
      <c r="P1429"/>
      <c r="Q1429"/>
      <c r="R1429" s="64"/>
      <c r="S1429"/>
      <c r="T1429"/>
      <c r="U1429"/>
      <c r="V1429" s="64"/>
      <c r="W1429"/>
      <c r="X1429"/>
      <c r="Y1429"/>
      <c r="Z1429"/>
      <c r="AA1429"/>
      <c r="AB1429"/>
    </row>
    <row r="1430" spans="1:28" x14ac:dyDescent="0.2">
      <c r="A1430"/>
      <c r="B1430"/>
      <c r="C1430" s="52"/>
      <c r="D1430" s="52"/>
      <c r="E1430" s="52"/>
      <c r="F1430"/>
      <c r="G1430"/>
      <c r="H1430"/>
      <c r="I1430"/>
      <c r="J1430" s="64"/>
      <c r="K1430"/>
      <c r="L1430"/>
      <c r="M1430"/>
      <c r="N1430" s="64"/>
      <c r="O1430"/>
      <c r="P1430"/>
      <c r="Q1430"/>
      <c r="R1430" s="64"/>
      <c r="S1430"/>
      <c r="T1430"/>
      <c r="U1430"/>
      <c r="V1430" s="64"/>
      <c r="W1430"/>
      <c r="X1430"/>
      <c r="Y1430"/>
      <c r="Z1430"/>
      <c r="AA1430"/>
      <c r="AB1430"/>
    </row>
    <row r="1431" spans="1:28" x14ac:dyDescent="0.2">
      <c r="A1431"/>
      <c r="B1431"/>
      <c r="C1431" s="52"/>
      <c r="D1431" s="52"/>
      <c r="E1431" s="52"/>
      <c r="F1431"/>
      <c r="G1431"/>
      <c r="H1431"/>
      <c r="I1431"/>
      <c r="J1431" s="64"/>
      <c r="K1431"/>
      <c r="L1431"/>
      <c r="M1431"/>
      <c r="N1431" s="64"/>
      <c r="O1431"/>
      <c r="P1431"/>
      <c r="Q1431"/>
      <c r="R1431" s="64"/>
      <c r="S1431"/>
      <c r="T1431"/>
      <c r="U1431"/>
      <c r="V1431" s="64"/>
      <c r="W1431"/>
      <c r="X1431"/>
      <c r="Y1431"/>
      <c r="Z1431"/>
      <c r="AA1431"/>
      <c r="AB1431"/>
    </row>
    <row r="1432" spans="1:28" x14ac:dyDescent="0.2">
      <c r="A1432"/>
      <c r="B1432"/>
      <c r="C1432" s="52"/>
      <c r="D1432" s="52"/>
      <c r="E1432" s="52"/>
      <c r="F1432"/>
      <c r="G1432"/>
      <c r="H1432"/>
      <c r="I1432"/>
      <c r="J1432" s="64"/>
      <c r="K1432"/>
      <c r="L1432"/>
      <c r="M1432"/>
      <c r="N1432" s="64"/>
      <c r="O1432"/>
      <c r="P1432"/>
      <c r="Q1432"/>
      <c r="R1432" s="64"/>
      <c r="S1432"/>
      <c r="T1432"/>
      <c r="U1432"/>
      <c r="V1432" s="64"/>
      <c r="W1432"/>
      <c r="X1432"/>
      <c r="Y1432"/>
      <c r="Z1432"/>
      <c r="AA1432"/>
      <c r="AB1432"/>
    </row>
    <row r="1433" spans="1:28" x14ac:dyDescent="0.2">
      <c r="A1433"/>
      <c r="B1433"/>
      <c r="C1433" s="52"/>
      <c r="D1433" s="52"/>
      <c r="E1433" s="52"/>
      <c r="F1433"/>
      <c r="G1433"/>
      <c r="H1433"/>
      <c r="I1433"/>
      <c r="J1433" s="64"/>
      <c r="K1433"/>
      <c r="L1433"/>
      <c r="M1433"/>
      <c r="N1433" s="64"/>
      <c r="O1433"/>
      <c r="P1433"/>
      <c r="Q1433"/>
      <c r="R1433" s="64"/>
      <c r="S1433"/>
      <c r="T1433"/>
      <c r="U1433"/>
      <c r="V1433" s="64"/>
      <c r="W1433"/>
      <c r="X1433"/>
      <c r="Y1433"/>
      <c r="Z1433"/>
      <c r="AA1433"/>
      <c r="AB1433"/>
    </row>
    <row r="1434" spans="1:28" x14ac:dyDescent="0.2">
      <c r="A1434"/>
      <c r="B1434"/>
      <c r="C1434" s="52"/>
      <c r="D1434" s="52"/>
      <c r="E1434" s="52"/>
      <c r="F1434"/>
      <c r="G1434"/>
      <c r="H1434"/>
      <c r="I1434"/>
      <c r="J1434" s="64"/>
      <c r="K1434"/>
      <c r="L1434"/>
      <c r="M1434"/>
      <c r="N1434" s="64"/>
      <c r="O1434"/>
      <c r="P1434"/>
      <c r="Q1434"/>
      <c r="R1434" s="64"/>
      <c r="S1434"/>
      <c r="T1434"/>
      <c r="U1434"/>
      <c r="V1434" s="64"/>
      <c r="W1434"/>
      <c r="X1434"/>
      <c r="Y1434"/>
      <c r="Z1434"/>
      <c r="AA1434"/>
      <c r="AB1434"/>
    </row>
    <row r="1435" spans="1:28" x14ac:dyDescent="0.2">
      <c r="A1435"/>
      <c r="B1435"/>
      <c r="C1435" s="52"/>
      <c r="D1435" s="52"/>
      <c r="E1435" s="52"/>
      <c r="F1435"/>
      <c r="G1435"/>
      <c r="H1435"/>
      <c r="I1435"/>
      <c r="J1435" s="64"/>
      <c r="K1435"/>
      <c r="L1435"/>
      <c r="M1435"/>
      <c r="N1435" s="64"/>
      <c r="O1435"/>
      <c r="P1435"/>
      <c r="Q1435"/>
      <c r="R1435" s="64"/>
      <c r="S1435"/>
      <c r="T1435"/>
      <c r="U1435"/>
      <c r="V1435" s="64"/>
      <c r="W1435"/>
      <c r="X1435"/>
      <c r="Y1435"/>
      <c r="Z1435"/>
      <c r="AA1435"/>
      <c r="AB1435"/>
    </row>
    <row r="1436" spans="1:28" x14ac:dyDescent="0.2">
      <c r="A1436"/>
      <c r="B1436"/>
      <c r="C1436" s="52"/>
      <c r="D1436" s="52"/>
      <c r="E1436" s="52"/>
      <c r="F1436"/>
      <c r="G1436"/>
      <c r="H1436"/>
      <c r="I1436"/>
      <c r="J1436" s="64"/>
      <c r="K1436"/>
      <c r="L1436"/>
      <c r="M1436"/>
      <c r="N1436" s="64"/>
      <c r="O1436"/>
      <c r="P1436"/>
      <c r="Q1436"/>
      <c r="R1436" s="64"/>
      <c r="S1436"/>
      <c r="T1436"/>
      <c r="U1436"/>
      <c r="V1436" s="64"/>
      <c r="W1436"/>
      <c r="X1436"/>
      <c r="Y1436"/>
      <c r="Z1436"/>
      <c r="AA1436"/>
      <c r="AB1436"/>
    </row>
    <row r="1437" spans="1:28" x14ac:dyDescent="0.2">
      <c r="A1437"/>
      <c r="B1437"/>
      <c r="C1437" s="52"/>
      <c r="D1437" s="52"/>
      <c r="E1437" s="52"/>
      <c r="F1437"/>
      <c r="G1437"/>
      <c r="H1437"/>
      <c r="I1437"/>
      <c r="J1437" s="64"/>
      <c r="K1437"/>
      <c r="L1437"/>
      <c r="M1437"/>
      <c r="N1437" s="64"/>
      <c r="O1437"/>
      <c r="P1437"/>
      <c r="Q1437"/>
      <c r="R1437" s="64"/>
      <c r="S1437"/>
      <c r="T1437"/>
      <c r="U1437"/>
      <c r="V1437" s="64"/>
      <c r="W1437"/>
      <c r="X1437"/>
      <c r="Y1437"/>
      <c r="Z1437"/>
      <c r="AA1437"/>
      <c r="AB1437"/>
    </row>
    <row r="1438" spans="1:28" x14ac:dyDescent="0.2">
      <c r="A1438"/>
      <c r="B1438"/>
      <c r="C1438" s="52"/>
      <c r="D1438" s="52"/>
      <c r="E1438" s="52"/>
      <c r="F1438"/>
      <c r="G1438"/>
      <c r="H1438"/>
      <c r="I1438"/>
      <c r="J1438" s="64"/>
      <c r="K1438"/>
      <c r="L1438"/>
      <c r="M1438"/>
      <c r="N1438" s="64"/>
      <c r="O1438"/>
      <c r="P1438"/>
      <c r="Q1438"/>
      <c r="R1438" s="64"/>
      <c r="S1438"/>
      <c r="T1438"/>
      <c r="U1438"/>
      <c r="V1438" s="64"/>
      <c r="W1438"/>
      <c r="X1438"/>
      <c r="Y1438"/>
      <c r="Z1438"/>
      <c r="AA1438"/>
      <c r="AB1438"/>
    </row>
    <row r="1439" spans="1:28" x14ac:dyDescent="0.2">
      <c r="A1439"/>
      <c r="B1439"/>
      <c r="C1439" s="52"/>
      <c r="D1439" s="52"/>
      <c r="E1439" s="52"/>
      <c r="F1439"/>
      <c r="G1439"/>
      <c r="H1439"/>
      <c r="I1439"/>
      <c r="J1439" s="64"/>
      <c r="K1439"/>
      <c r="L1439"/>
      <c r="M1439"/>
      <c r="N1439" s="64"/>
      <c r="O1439"/>
      <c r="P1439"/>
      <c r="Q1439"/>
      <c r="R1439" s="64"/>
      <c r="S1439"/>
      <c r="T1439"/>
      <c r="U1439"/>
      <c r="V1439" s="64"/>
      <c r="W1439"/>
      <c r="X1439"/>
      <c r="Y1439"/>
      <c r="Z1439"/>
      <c r="AA1439"/>
      <c r="AB1439"/>
    </row>
    <row r="1440" spans="1:28" x14ac:dyDescent="0.2">
      <c r="A1440"/>
      <c r="B1440"/>
      <c r="C1440" s="52"/>
      <c r="D1440" s="52"/>
      <c r="E1440" s="52"/>
      <c r="F1440"/>
      <c r="G1440"/>
      <c r="H1440"/>
      <c r="I1440"/>
      <c r="J1440" s="64"/>
      <c r="K1440"/>
      <c r="L1440"/>
      <c r="M1440"/>
      <c r="N1440" s="64"/>
      <c r="O1440"/>
      <c r="P1440"/>
      <c r="Q1440"/>
      <c r="R1440" s="64"/>
      <c r="S1440"/>
      <c r="T1440"/>
      <c r="U1440"/>
      <c r="V1440" s="64"/>
      <c r="W1440"/>
      <c r="X1440"/>
      <c r="Y1440"/>
      <c r="Z1440"/>
      <c r="AA1440"/>
      <c r="AB1440"/>
    </row>
    <row r="1441" spans="1:28" x14ac:dyDescent="0.2">
      <c r="A1441"/>
      <c r="B1441"/>
      <c r="C1441" s="52"/>
      <c r="D1441" s="52"/>
      <c r="E1441" s="52"/>
      <c r="F1441"/>
      <c r="G1441"/>
      <c r="H1441"/>
      <c r="I1441"/>
      <c r="J1441" s="64"/>
      <c r="K1441"/>
      <c r="L1441"/>
      <c r="M1441"/>
      <c r="N1441" s="64"/>
      <c r="O1441"/>
      <c r="P1441"/>
      <c r="Q1441"/>
      <c r="R1441" s="64"/>
      <c r="S1441"/>
      <c r="T1441"/>
      <c r="U1441"/>
      <c r="V1441" s="64"/>
      <c r="W1441"/>
      <c r="X1441"/>
      <c r="Y1441"/>
      <c r="Z1441"/>
      <c r="AA1441"/>
      <c r="AB1441"/>
    </row>
    <row r="1442" spans="1:28" x14ac:dyDescent="0.2">
      <c r="A1442"/>
      <c r="B1442"/>
      <c r="C1442" s="52"/>
      <c r="D1442" s="52"/>
      <c r="E1442" s="52"/>
      <c r="F1442"/>
      <c r="G1442"/>
      <c r="H1442"/>
      <c r="I1442"/>
      <c r="J1442" s="64"/>
      <c r="K1442"/>
      <c r="L1442"/>
      <c r="M1442"/>
      <c r="N1442" s="64"/>
      <c r="O1442"/>
      <c r="P1442"/>
      <c r="Q1442"/>
      <c r="R1442" s="64"/>
      <c r="S1442"/>
      <c r="T1442"/>
      <c r="U1442"/>
      <c r="V1442" s="64"/>
      <c r="W1442"/>
      <c r="X1442"/>
      <c r="Y1442"/>
      <c r="Z1442"/>
      <c r="AA1442"/>
      <c r="AB1442"/>
    </row>
    <row r="1443" spans="1:28" x14ac:dyDescent="0.2">
      <c r="A1443"/>
      <c r="B1443"/>
      <c r="C1443" s="52"/>
      <c r="D1443" s="52"/>
      <c r="E1443" s="52"/>
      <c r="F1443"/>
      <c r="G1443"/>
      <c r="H1443"/>
      <c r="I1443"/>
      <c r="J1443" s="64"/>
      <c r="K1443"/>
      <c r="L1443"/>
      <c r="M1443"/>
      <c r="N1443" s="64"/>
      <c r="O1443"/>
      <c r="P1443"/>
      <c r="Q1443"/>
      <c r="R1443" s="64"/>
      <c r="S1443"/>
      <c r="T1443"/>
      <c r="U1443"/>
      <c r="V1443" s="64"/>
      <c r="W1443"/>
      <c r="X1443"/>
      <c r="Y1443"/>
      <c r="Z1443"/>
      <c r="AA1443"/>
      <c r="AB1443"/>
    </row>
    <row r="1444" spans="1:28" x14ac:dyDescent="0.2">
      <c r="A1444"/>
      <c r="B1444"/>
      <c r="C1444" s="52"/>
      <c r="D1444" s="52"/>
      <c r="E1444" s="52"/>
      <c r="F1444"/>
      <c r="G1444"/>
      <c r="H1444"/>
      <c r="I1444"/>
      <c r="J1444" s="64"/>
      <c r="K1444"/>
      <c r="L1444"/>
      <c r="M1444"/>
      <c r="N1444" s="64"/>
      <c r="O1444"/>
      <c r="P1444"/>
      <c r="Q1444"/>
      <c r="R1444" s="64"/>
      <c r="S1444"/>
      <c r="T1444"/>
      <c r="U1444"/>
      <c r="V1444" s="64"/>
      <c r="W1444"/>
      <c r="X1444"/>
      <c r="Y1444"/>
      <c r="Z1444"/>
      <c r="AA1444"/>
      <c r="AB1444"/>
    </row>
    <row r="1445" spans="1:28" x14ac:dyDescent="0.2">
      <c r="A1445"/>
      <c r="B1445"/>
      <c r="C1445" s="52"/>
      <c r="D1445" s="52"/>
      <c r="E1445" s="52"/>
      <c r="F1445"/>
      <c r="G1445"/>
      <c r="H1445"/>
      <c r="I1445"/>
      <c r="J1445" s="64"/>
      <c r="K1445"/>
      <c r="L1445"/>
      <c r="M1445"/>
      <c r="N1445" s="64"/>
      <c r="O1445"/>
      <c r="P1445"/>
      <c r="Q1445"/>
      <c r="R1445" s="64"/>
      <c r="S1445"/>
      <c r="T1445"/>
      <c r="U1445"/>
      <c r="V1445" s="64"/>
      <c r="W1445"/>
      <c r="X1445"/>
      <c r="Y1445"/>
      <c r="Z1445"/>
      <c r="AA1445"/>
      <c r="AB1445"/>
    </row>
    <row r="1446" spans="1:28" x14ac:dyDescent="0.2">
      <c r="A1446"/>
      <c r="B1446"/>
      <c r="C1446" s="52"/>
      <c r="D1446" s="52"/>
      <c r="E1446" s="52"/>
      <c r="F1446"/>
      <c r="G1446"/>
      <c r="H1446"/>
      <c r="I1446"/>
      <c r="J1446" s="64"/>
      <c r="K1446"/>
      <c r="L1446"/>
      <c r="M1446"/>
      <c r="N1446" s="64"/>
      <c r="O1446"/>
      <c r="P1446"/>
      <c r="Q1446"/>
      <c r="R1446" s="64"/>
      <c r="S1446"/>
      <c r="T1446"/>
      <c r="U1446"/>
      <c r="V1446" s="64"/>
      <c r="W1446"/>
      <c r="X1446"/>
      <c r="Y1446"/>
      <c r="Z1446"/>
      <c r="AA1446"/>
      <c r="AB1446"/>
    </row>
    <row r="1447" spans="1:28" x14ac:dyDescent="0.2">
      <c r="A1447"/>
      <c r="B1447"/>
      <c r="C1447" s="52"/>
      <c r="D1447" s="52"/>
      <c r="E1447" s="52"/>
      <c r="F1447"/>
      <c r="G1447"/>
      <c r="H1447"/>
      <c r="I1447"/>
      <c r="J1447" s="64"/>
      <c r="K1447"/>
      <c r="L1447"/>
      <c r="M1447"/>
      <c r="N1447" s="64"/>
      <c r="O1447"/>
      <c r="P1447"/>
      <c r="Q1447"/>
      <c r="R1447" s="64"/>
      <c r="S1447"/>
      <c r="T1447"/>
      <c r="U1447"/>
      <c r="V1447" s="64"/>
      <c r="W1447"/>
      <c r="X1447"/>
      <c r="Y1447"/>
      <c r="Z1447"/>
      <c r="AA1447"/>
      <c r="AB1447"/>
    </row>
    <row r="1448" spans="1:28" x14ac:dyDescent="0.2">
      <c r="A1448"/>
      <c r="B1448"/>
      <c r="C1448" s="52"/>
      <c r="D1448" s="52"/>
      <c r="E1448" s="52"/>
      <c r="F1448"/>
      <c r="G1448"/>
      <c r="H1448"/>
      <c r="I1448"/>
      <c r="J1448" s="64"/>
      <c r="K1448"/>
      <c r="L1448"/>
      <c r="M1448"/>
      <c r="N1448" s="64"/>
      <c r="O1448"/>
      <c r="P1448"/>
      <c r="Q1448"/>
      <c r="R1448" s="64"/>
      <c r="S1448"/>
      <c r="T1448"/>
      <c r="U1448"/>
      <c r="V1448" s="64"/>
      <c r="W1448"/>
      <c r="X1448"/>
      <c r="Y1448"/>
      <c r="Z1448"/>
      <c r="AA1448"/>
      <c r="AB1448"/>
    </row>
    <row r="1449" spans="1:28" x14ac:dyDescent="0.2">
      <c r="A1449"/>
      <c r="B1449"/>
      <c r="C1449" s="52"/>
      <c r="D1449" s="52"/>
      <c r="E1449" s="52"/>
      <c r="F1449"/>
      <c r="G1449"/>
      <c r="H1449"/>
      <c r="I1449"/>
      <c r="J1449" s="64"/>
      <c r="K1449"/>
      <c r="L1449"/>
      <c r="M1449"/>
      <c r="N1449" s="64"/>
      <c r="O1449"/>
      <c r="P1449"/>
      <c r="Q1449"/>
      <c r="R1449" s="64"/>
      <c r="S1449"/>
      <c r="T1449"/>
      <c r="U1449"/>
      <c r="V1449" s="64"/>
      <c r="W1449"/>
      <c r="X1449"/>
      <c r="Y1449"/>
      <c r="Z1449"/>
      <c r="AA1449"/>
      <c r="AB1449"/>
    </row>
    <row r="1450" spans="1:28" x14ac:dyDescent="0.2">
      <c r="A1450"/>
      <c r="B1450"/>
      <c r="C1450" s="52"/>
      <c r="D1450" s="52"/>
      <c r="E1450" s="52"/>
      <c r="F1450"/>
      <c r="G1450"/>
      <c r="H1450"/>
      <c r="I1450"/>
      <c r="J1450" s="64"/>
      <c r="K1450"/>
      <c r="L1450"/>
      <c r="M1450"/>
      <c r="N1450" s="64"/>
      <c r="O1450"/>
      <c r="P1450"/>
      <c r="Q1450"/>
      <c r="R1450" s="64"/>
      <c r="S1450"/>
      <c r="T1450"/>
      <c r="U1450"/>
      <c r="V1450" s="64"/>
      <c r="W1450"/>
      <c r="X1450"/>
      <c r="Y1450"/>
      <c r="Z1450"/>
      <c r="AA1450"/>
      <c r="AB1450"/>
    </row>
    <row r="1451" spans="1:28" x14ac:dyDescent="0.2">
      <c r="A1451"/>
      <c r="B1451"/>
      <c r="C1451" s="52"/>
      <c r="D1451" s="52"/>
      <c r="E1451" s="52"/>
      <c r="F1451"/>
      <c r="G1451"/>
      <c r="H1451"/>
      <c r="I1451"/>
      <c r="J1451" s="64"/>
      <c r="K1451"/>
      <c r="L1451"/>
      <c r="M1451"/>
      <c r="N1451" s="64"/>
      <c r="O1451"/>
      <c r="P1451"/>
      <c r="Q1451"/>
      <c r="R1451" s="64"/>
      <c r="S1451"/>
      <c r="T1451"/>
      <c r="U1451"/>
      <c r="V1451" s="64"/>
      <c r="W1451"/>
      <c r="X1451"/>
      <c r="Y1451"/>
      <c r="Z1451"/>
      <c r="AA1451"/>
      <c r="AB1451"/>
    </row>
    <row r="1452" spans="1:28" x14ac:dyDescent="0.2">
      <c r="A1452"/>
      <c r="B1452"/>
      <c r="C1452" s="52"/>
      <c r="D1452" s="52"/>
      <c r="E1452" s="52"/>
      <c r="F1452"/>
      <c r="G1452"/>
      <c r="H1452"/>
      <c r="I1452"/>
      <c r="J1452" s="64"/>
      <c r="K1452"/>
      <c r="L1452"/>
      <c r="M1452"/>
      <c r="N1452" s="64"/>
      <c r="O1452"/>
      <c r="P1452"/>
      <c r="Q1452"/>
      <c r="R1452" s="64"/>
      <c r="S1452"/>
      <c r="T1452"/>
      <c r="U1452"/>
      <c r="V1452" s="64"/>
      <c r="W1452"/>
      <c r="X1452"/>
      <c r="Y1452"/>
      <c r="Z1452"/>
      <c r="AA1452"/>
      <c r="AB1452"/>
    </row>
    <row r="1453" spans="1:28" x14ac:dyDescent="0.2">
      <c r="A1453"/>
      <c r="B1453"/>
      <c r="C1453" s="52"/>
      <c r="D1453" s="52"/>
      <c r="E1453" s="52"/>
      <c r="F1453"/>
      <c r="G1453"/>
      <c r="H1453"/>
      <c r="I1453"/>
      <c r="J1453" s="64"/>
      <c r="K1453"/>
      <c r="L1453"/>
      <c r="M1453"/>
      <c r="N1453" s="64"/>
      <c r="O1453"/>
      <c r="P1453"/>
      <c r="Q1453"/>
      <c r="R1453" s="64"/>
      <c r="S1453"/>
      <c r="T1453"/>
      <c r="U1453"/>
      <c r="V1453" s="64"/>
      <c r="W1453"/>
      <c r="X1453"/>
      <c r="Y1453"/>
      <c r="Z1453"/>
      <c r="AA1453"/>
      <c r="AB1453"/>
    </row>
    <row r="1454" spans="1:28" x14ac:dyDescent="0.2">
      <c r="A1454"/>
      <c r="B1454"/>
      <c r="C1454" s="52"/>
      <c r="D1454" s="52"/>
      <c r="E1454" s="52"/>
      <c r="F1454"/>
      <c r="G1454"/>
      <c r="H1454"/>
      <c r="I1454"/>
      <c r="J1454" s="64"/>
      <c r="K1454"/>
      <c r="L1454"/>
      <c r="M1454"/>
      <c r="N1454" s="64"/>
      <c r="O1454"/>
      <c r="P1454"/>
      <c r="Q1454"/>
      <c r="R1454" s="64"/>
      <c r="S1454"/>
      <c r="T1454"/>
      <c r="U1454"/>
      <c r="V1454" s="64"/>
      <c r="W1454"/>
      <c r="X1454"/>
      <c r="Y1454"/>
      <c r="Z1454"/>
      <c r="AA1454"/>
      <c r="AB1454"/>
    </row>
    <row r="1455" spans="1:28" x14ac:dyDescent="0.2">
      <c r="A1455"/>
      <c r="B1455"/>
      <c r="C1455" s="52"/>
      <c r="D1455" s="52"/>
      <c r="E1455" s="52"/>
      <c r="F1455"/>
      <c r="G1455"/>
      <c r="H1455"/>
      <c r="I1455"/>
      <c r="J1455" s="64"/>
      <c r="K1455"/>
      <c r="L1455"/>
      <c r="M1455"/>
      <c r="N1455" s="64"/>
      <c r="O1455"/>
      <c r="P1455"/>
      <c r="Q1455"/>
      <c r="R1455" s="64"/>
      <c r="S1455"/>
      <c r="T1455"/>
      <c r="U1455"/>
      <c r="V1455" s="64"/>
      <c r="W1455"/>
      <c r="X1455"/>
      <c r="Y1455"/>
      <c r="Z1455"/>
      <c r="AA1455"/>
      <c r="AB1455"/>
    </row>
    <row r="1456" spans="1:28" x14ac:dyDescent="0.2">
      <c r="A1456"/>
      <c r="B1456"/>
      <c r="C1456" s="52"/>
      <c r="D1456" s="52"/>
      <c r="E1456" s="52"/>
      <c r="F1456"/>
      <c r="G1456"/>
      <c r="H1456"/>
      <c r="I1456"/>
      <c r="J1456" s="64"/>
      <c r="K1456"/>
      <c r="L1456"/>
      <c r="M1456"/>
      <c r="N1456" s="64"/>
      <c r="O1456"/>
      <c r="P1456"/>
      <c r="Q1456"/>
      <c r="R1456" s="64"/>
      <c r="S1456"/>
      <c r="T1456"/>
      <c r="U1456"/>
      <c r="V1456" s="64"/>
      <c r="W1456"/>
      <c r="X1456"/>
      <c r="Y1456"/>
      <c r="Z1456"/>
      <c r="AA1456"/>
      <c r="AB1456"/>
    </row>
    <row r="1457" spans="1:28" x14ac:dyDescent="0.2">
      <c r="A1457"/>
      <c r="B1457"/>
      <c r="C1457" s="52"/>
      <c r="D1457" s="52"/>
      <c r="E1457" s="52"/>
      <c r="F1457"/>
      <c r="G1457"/>
      <c r="H1457"/>
      <c r="I1457"/>
      <c r="J1457" s="64"/>
      <c r="K1457"/>
      <c r="L1457"/>
      <c r="M1457"/>
      <c r="N1457" s="64"/>
      <c r="O1457"/>
      <c r="P1457"/>
      <c r="Q1457"/>
      <c r="R1457" s="64"/>
      <c r="S1457"/>
      <c r="T1457"/>
      <c r="U1457"/>
      <c r="V1457" s="64"/>
      <c r="W1457"/>
      <c r="X1457"/>
      <c r="Y1457"/>
      <c r="Z1457"/>
      <c r="AA1457"/>
      <c r="AB1457"/>
    </row>
    <row r="1458" spans="1:28" x14ac:dyDescent="0.2">
      <c r="A1458"/>
      <c r="B1458"/>
      <c r="C1458" s="52"/>
      <c r="D1458" s="52"/>
      <c r="E1458" s="52"/>
      <c r="F1458"/>
      <c r="G1458"/>
      <c r="H1458"/>
      <c r="I1458"/>
      <c r="J1458" s="64"/>
      <c r="K1458"/>
      <c r="L1458"/>
      <c r="M1458"/>
      <c r="N1458" s="64"/>
      <c r="O1458"/>
      <c r="P1458"/>
      <c r="Q1458"/>
      <c r="R1458" s="64"/>
      <c r="S1458"/>
      <c r="T1458"/>
      <c r="U1458"/>
      <c r="V1458" s="64"/>
      <c r="W1458"/>
      <c r="X1458"/>
      <c r="Y1458"/>
      <c r="Z1458"/>
      <c r="AA1458"/>
      <c r="AB1458"/>
    </row>
    <row r="1459" spans="1:28" x14ac:dyDescent="0.2">
      <c r="A1459"/>
      <c r="B1459"/>
      <c r="C1459" s="52"/>
      <c r="D1459" s="52"/>
      <c r="E1459" s="52"/>
      <c r="F1459"/>
      <c r="G1459"/>
      <c r="H1459"/>
      <c r="I1459"/>
      <c r="J1459" s="64"/>
      <c r="K1459"/>
      <c r="L1459"/>
      <c r="M1459"/>
      <c r="N1459" s="64"/>
      <c r="O1459"/>
      <c r="P1459"/>
      <c r="Q1459"/>
      <c r="R1459" s="64"/>
      <c r="S1459"/>
      <c r="T1459"/>
      <c r="U1459"/>
      <c r="V1459" s="64"/>
      <c r="W1459"/>
      <c r="X1459"/>
      <c r="Y1459"/>
      <c r="Z1459"/>
      <c r="AA1459"/>
      <c r="AB1459"/>
    </row>
    <row r="1460" spans="1:28" x14ac:dyDescent="0.2">
      <c r="A1460"/>
      <c r="B1460"/>
      <c r="C1460" s="52"/>
      <c r="D1460" s="52"/>
      <c r="E1460" s="52"/>
      <c r="F1460"/>
      <c r="G1460"/>
      <c r="H1460"/>
      <c r="I1460"/>
      <c r="J1460" s="64"/>
      <c r="K1460"/>
      <c r="L1460"/>
      <c r="M1460"/>
      <c r="N1460" s="64"/>
      <c r="O1460"/>
      <c r="P1460"/>
      <c r="Q1460"/>
      <c r="R1460" s="64"/>
      <c r="S1460"/>
      <c r="T1460"/>
      <c r="U1460"/>
      <c r="V1460" s="64"/>
      <c r="W1460"/>
      <c r="X1460"/>
      <c r="Y1460"/>
      <c r="Z1460"/>
      <c r="AA1460"/>
      <c r="AB1460"/>
    </row>
    <row r="1461" spans="1:28" x14ac:dyDescent="0.2">
      <c r="A1461"/>
      <c r="B1461"/>
      <c r="C1461" s="52"/>
      <c r="D1461" s="52"/>
      <c r="E1461" s="52"/>
      <c r="F1461"/>
      <c r="G1461"/>
      <c r="H1461"/>
      <c r="I1461"/>
      <c r="J1461" s="64"/>
      <c r="K1461"/>
      <c r="L1461"/>
      <c r="M1461"/>
      <c r="N1461" s="64"/>
      <c r="O1461"/>
      <c r="P1461"/>
      <c r="Q1461"/>
      <c r="R1461" s="64"/>
      <c r="S1461"/>
      <c r="T1461"/>
      <c r="U1461"/>
      <c r="V1461" s="64"/>
      <c r="W1461"/>
      <c r="X1461"/>
      <c r="Y1461"/>
      <c r="Z1461"/>
      <c r="AA1461"/>
      <c r="AB1461"/>
    </row>
    <row r="1462" spans="1:28" x14ac:dyDescent="0.2">
      <c r="A1462"/>
      <c r="B1462"/>
      <c r="C1462" s="52"/>
      <c r="D1462" s="52"/>
      <c r="E1462" s="52"/>
      <c r="F1462"/>
      <c r="G1462"/>
      <c r="H1462"/>
      <c r="I1462"/>
      <c r="J1462" s="64"/>
      <c r="K1462"/>
      <c r="L1462"/>
      <c r="M1462"/>
      <c r="N1462" s="64"/>
      <c r="O1462"/>
      <c r="P1462"/>
      <c r="Q1462"/>
      <c r="R1462" s="64"/>
      <c r="S1462"/>
      <c r="T1462"/>
      <c r="U1462"/>
      <c r="V1462" s="64"/>
      <c r="W1462"/>
      <c r="X1462"/>
      <c r="Y1462"/>
      <c r="Z1462"/>
      <c r="AA1462"/>
      <c r="AB1462"/>
    </row>
    <row r="1463" spans="1:28" x14ac:dyDescent="0.2">
      <c r="A1463"/>
      <c r="B1463"/>
      <c r="C1463" s="52"/>
      <c r="D1463" s="52"/>
      <c r="E1463" s="52"/>
      <c r="F1463"/>
      <c r="G1463"/>
      <c r="H1463"/>
      <c r="I1463"/>
      <c r="J1463" s="64"/>
      <c r="K1463"/>
      <c r="L1463"/>
      <c r="M1463"/>
      <c r="N1463" s="64"/>
      <c r="O1463"/>
      <c r="P1463"/>
      <c r="Q1463"/>
      <c r="R1463" s="64"/>
      <c r="S1463"/>
      <c r="T1463"/>
      <c r="U1463"/>
      <c r="V1463" s="64"/>
      <c r="W1463"/>
      <c r="X1463"/>
      <c r="Y1463"/>
      <c r="Z1463"/>
      <c r="AA1463"/>
      <c r="AB1463"/>
    </row>
    <row r="1464" spans="1:28" x14ac:dyDescent="0.2">
      <c r="A1464"/>
      <c r="B1464"/>
      <c r="C1464" s="52"/>
      <c r="D1464" s="52"/>
      <c r="E1464" s="52"/>
      <c r="F1464"/>
      <c r="G1464"/>
      <c r="H1464"/>
      <c r="I1464"/>
      <c r="J1464" s="64"/>
      <c r="K1464"/>
      <c r="L1464"/>
      <c r="M1464"/>
      <c r="N1464" s="64"/>
      <c r="O1464"/>
      <c r="P1464"/>
      <c r="Q1464"/>
      <c r="R1464" s="64"/>
      <c r="S1464"/>
      <c r="T1464"/>
      <c r="U1464"/>
      <c r="V1464" s="64"/>
      <c r="W1464"/>
      <c r="X1464"/>
      <c r="Y1464"/>
      <c r="Z1464"/>
      <c r="AA1464"/>
      <c r="AB1464"/>
    </row>
    <row r="1465" spans="1:28" x14ac:dyDescent="0.2">
      <c r="A1465"/>
      <c r="B1465"/>
      <c r="C1465" s="52"/>
      <c r="D1465" s="52"/>
      <c r="E1465" s="52"/>
      <c r="F1465"/>
      <c r="G1465"/>
      <c r="H1465"/>
      <c r="I1465"/>
      <c r="J1465" s="64"/>
      <c r="K1465"/>
      <c r="L1465"/>
      <c r="M1465"/>
      <c r="N1465" s="64"/>
      <c r="O1465"/>
      <c r="P1465"/>
      <c r="Q1465"/>
      <c r="R1465" s="64"/>
      <c r="S1465"/>
      <c r="T1465"/>
      <c r="U1465"/>
      <c r="V1465" s="64"/>
      <c r="W1465"/>
      <c r="X1465"/>
      <c r="Y1465"/>
      <c r="Z1465"/>
      <c r="AA1465"/>
      <c r="AB1465"/>
    </row>
    <row r="1466" spans="1:28" x14ac:dyDescent="0.2">
      <c r="A1466"/>
      <c r="B1466"/>
      <c r="C1466" s="52"/>
      <c r="D1466" s="52"/>
      <c r="E1466" s="52"/>
      <c r="F1466"/>
      <c r="G1466"/>
      <c r="H1466"/>
      <c r="I1466"/>
      <c r="J1466" s="64"/>
      <c r="K1466"/>
      <c r="L1466"/>
      <c r="M1466"/>
      <c r="N1466" s="64"/>
      <c r="O1466"/>
      <c r="P1466"/>
      <c r="Q1466"/>
      <c r="R1466" s="64"/>
      <c r="S1466"/>
      <c r="T1466"/>
      <c r="U1466"/>
      <c r="V1466" s="64"/>
      <c r="W1466"/>
      <c r="X1466"/>
      <c r="Y1466"/>
      <c r="Z1466"/>
      <c r="AA1466"/>
      <c r="AB1466"/>
    </row>
    <row r="1467" spans="1:28" x14ac:dyDescent="0.2">
      <c r="A1467"/>
      <c r="B1467"/>
      <c r="C1467" s="52"/>
      <c r="D1467" s="52"/>
      <c r="E1467" s="52"/>
      <c r="F1467"/>
      <c r="G1467"/>
      <c r="H1467"/>
      <c r="I1467"/>
      <c r="J1467" s="64"/>
      <c r="K1467"/>
      <c r="L1467"/>
      <c r="M1467"/>
      <c r="N1467" s="64"/>
      <c r="O1467"/>
      <c r="P1467"/>
      <c r="Q1467"/>
      <c r="R1467" s="64"/>
      <c r="S1467"/>
      <c r="T1467"/>
      <c r="U1467"/>
      <c r="V1467" s="64"/>
      <c r="W1467"/>
      <c r="X1467"/>
      <c r="Y1467"/>
      <c r="Z1467"/>
      <c r="AA1467"/>
      <c r="AB1467"/>
    </row>
    <row r="1468" spans="1:28" x14ac:dyDescent="0.2">
      <c r="A1468"/>
      <c r="B1468"/>
      <c r="C1468" s="52"/>
      <c r="D1468" s="52"/>
      <c r="E1468" s="52"/>
      <c r="F1468"/>
      <c r="G1468"/>
      <c r="H1468"/>
      <c r="I1468"/>
      <c r="J1468" s="64"/>
      <c r="K1468"/>
      <c r="L1468"/>
      <c r="M1468"/>
      <c r="N1468" s="64"/>
      <c r="O1468"/>
      <c r="P1468"/>
      <c r="Q1468"/>
      <c r="R1468" s="64"/>
      <c r="S1468"/>
      <c r="T1468"/>
      <c r="U1468"/>
      <c r="V1468" s="64"/>
      <c r="W1468"/>
      <c r="X1468"/>
      <c r="Y1468"/>
      <c r="Z1468"/>
      <c r="AA1468"/>
      <c r="AB1468"/>
    </row>
    <row r="1469" spans="1:28" x14ac:dyDescent="0.2">
      <c r="A1469"/>
      <c r="B1469"/>
      <c r="C1469" s="52"/>
      <c r="D1469" s="52"/>
      <c r="E1469" s="52"/>
      <c r="F1469"/>
      <c r="G1469"/>
      <c r="H1469"/>
      <c r="I1469"/>
      <c r="J1469" s="64"/>
      <c r="K1469"/>
      <c r="L1469"/>
      <c r="M1469"/>
      <c r="N1469" s="64"/>
      <c r="O1469"/>
      <c r="P1469"/>
      <c r="Q1469"/>
      <c r="R1469" s="64"/>
      <c r="S1469"/>
      <c r="T1469"/>
      <c r="U1469"/>
      <c r="V1469" s="64"/>
      <c r="W1469"/>
      <c r="X1469"/>
      <c r="Y1469"/>
      <c r="Z1469"/>
      <c r="AA1469"/>
      <c r="AB1469"/>
    </row>
    <row r="1470" spans="1:28" x14ac:dyDescent="0.2">
      <c r="A1470"/>
      <c r="B1470"/>
      <c r="C1470" s="52"/>
      <c r="D1470" s="52"/>
      <c r="E1470" s="52"/>
      <c r="F1470"/>
      <c r="G1470"/>
      <c r="H1470"/>
      <c r="I1470"/>
      <c r="J1470" s="64"/>
      <c r="K1470"/>
      <c r="L1470"/>
      <c r="M1470"/>
      <c r="N1470" s="64"/>
      <c r="O1470"/>
      <c r="P1470"/>
      <c r="Q1470"/>
      <c r="R1470" s="64"/>
      <c r="S1470"/>
      <c r="T1470"/>
      <c r="U1470"/>
      <c r="V1470" s="64"/>
      <c r="W1470"/>
      <c r="X1470"/>
      <c r="Y1470"/>
      <c r="Z1470"/>
      <c r="AA1470"/>
      <c r="AB1470"/>
    </row>
    <row r="1471" spans="1:28" x14ac:dyDescent="0.2">
      <c r="A1471"/>
      <c r="B1471"/>
      <c r="C1471" s="52"/>
      <c r="D1471" s="52"/>
      <c r="E1471" s="52"/>
      <c r="F1471"/>
      <c r="G1471"/>
      <c r="H1471"/>
      <c r="I1471"/>
      <c r="J1471" s="64"/>
      <c r="K1471"/>
      <c r="L1471"/>
      <c r="M1471"/>
      <c r="N1471" s="64"/>
      <c r="O1471"/>
      <c r="P1471"/>
      <c r="Q1471"/>
      <c r="R1471" s="64"/>
      <c r="S1471"/>
      <c r="T1471"/>
      <c r="U1471"/>
      <c r="V1471" s="64"/>
      <c r="W1471"/>
      <c r="X1471"/>
      <c r="Y1471"/>
      <c r="Z1471"/>
      <c r="AA1471"/>
      <c r="AB1471"/>
    </row>
    <row r="1472" spans="1:28" x14ac:dyDescent="0.2">
      <c r="A1472"/>
      <c r="B1472"/>
      <c r="C1472" s="52"/>
      <c r="D1472" s="52"/>
      <c r="E1472" s="52"/>
      <c r="F1472"/>
      <c r="G1472"/>
      <c r="H1472"/>
      <c r="I1472"/>
      <c r="J1472" s="64"/>
      <c r="K1472"/>
      <c r="L1472"/>
      <c r="M1472"/>
      <c r="N1472" s="64"/>
      <c r="O1472"/>
      <c r="P1472"/>
      <c r="Q1472"/>
      <c r="R1472" s="64"/>
      <c r="S1472"/>
      <c r="T1472"/>
      <c r="U1472"/>
      <c r="V1472" s="64"/>
      <c r="W1472"/>
      <c r="X1472"/>
      <c r="Y1472"/>
      <c r="Z1472"/>
      <c r="AA1472"/>
      <c r="AB1472"/>
    </row>
    <row r="1473" spans="1:28" x14ac:dyDescent="0.2">
      <c r="A1473"/>
      <c r="B1473"/>
      <c r="C1473" s="52"/>
      <c r="D1473" s="52"/>
      <c r="E1473" s="52"/>
      <c r="F1473"/>
      <c r="G1473"/>
      <c r="H1473"/>
      <c r="I1473"/>
      <c r="J1473" s="64"/>
      <c r="K1473"/>
      <c r="L1473"/>
      <c r="M1473"/>
      <c r="N1473" s="64"/>
      <c r="O1473"/>
      <c r="P1473"/>
      <c r="Q1473"/>
      <c r="R1473" s="64"/>
      <c r="S1473"/>
      <c r="T1473"/>
      <c r="U1473"/>
      <c r="V1473" s="64"/>
      <c r="W1473"/>
      <c r="X1473"/>
      <c r="Y1473"/>
      <c r="Z1473"/>
      <c r="AA1473"/>
      <c r="AB1473"/>
    </row>
    <row r="1474" spans="1:28" x14ac:dyDescent="0.2">
      <c r="A1474"/>
      <c r="B1474"/>
      <c r="C1474" s="52"/>
      <c r="D1474" s="52"/>
      <c r="E1474" s="52"/>
      <c r="F1474"/>
      <c r="G1474"/>
      <c r="H1474"/>
      <c r="I1474"/>
      <c r="J1474" s="64"/>
      <c r="K1474"/>
      <c r="L1474"/>
      <c r="M1474"/>
      <c r="N1474" s="64"/>
      <c r="O1474"/>
      <c r="P1474"/>
      <c r="Q1474"/>
      <c r="R1474" s="64"/>
      <c r="S1474"/>
      <c r="T1474"/>
      <c r="U1474"/>
      <c r="V1474" s="64"/>
      <c r="W1474"/>
      <c r="X1474"/>
      <c r="Y1474"/>
      <c r="Z1474"/>
      <c r="AA1474"/>
      <c r="AB1474"/>
    </row>
    <row r="1475" spans="1:28" x14ac:dyDescent="0.2">
      <c r="A1475"/>
      <c r="B1475"/>
      <c r="C1475" s="52"/>
      <c r="D1475" s="52"/>
      <c r="E1475" s="52"/>
      <c r="F1475"/>
      <c r="G1475"/>
      <c r="H1475"/>
      <c r="I1475"/>
      <c r="J1475" s="64"/>
      <c r="K1475"/>
      <c r="L1475"/>
      <c r="M1475"/>
      <c r="N1475" s="64"/>
      <c r="O1475"/>
      <c r="P1475"/>
      <c r="Q1475"/>
      <c r="R1475" s="64"/>
      <c r="S1475"/>
      <c r="T1475"/>
      <c r="U1475"/>
      <c r="V1475" s="64"/>
      <c r="W1475"/>
      <c r="X1475"/>
      <c r="Y1475"/>
      <c r="Z1475"/>
      <c r="AA1475"/>
      <c r="AB1475"/>
    </row>
    <row r="1476" spans="1:28" x14ac:dyDescent="0.2">
      <c r="A1476"/>
      <c r="B1476"/>
      <c r="C1476" s="52"/>
      <c r="D1476" s="52"/>
      <c r="E1476" s="52"/>
      <c r="F1476"/>
      <c r="G1476"/>
      <c r="H1476"/>
      <c r="I1476"/>
      <c r="J1476" s="64"/>
      <c r="K1476"/>
      <c r="L1476"/>
      <c r="M1476"/>
      <c r="N1476" s="64"/>
      <c r="O1476"/>
      <c r="P1476"/>
      <c r="Q1476"/>
      <c r="R1476" s="64"/>
      <c r="S1476"/>
      <c r="T1476"/>
      <c r="U1476"/>
      <c r="V1476" s="64"/>
      <c r="W1476"/>
      <c r="X1476"/>
      <c r="Y1476"/>
      <c r="Z1476"/>
      <c r="AA1476"/>
      <c r="AB1476"/>
    </row>
    <row r="1477" spans="1:28" x14ac:dyDescent="0.2">
      <c r="A1477"/>
      <c r="B1477"/>
      <c r="C1477" s="52"/>
      <c r="D1477" s="52"/>
      <c r="E1477" s="52"/>
      <c r="F1477"/>
      <c r="G1477"/>
      <c r="H1477"/>
      <c r="I1477"/>
      <c r="J1477" s="64"/>
      <c r="K1477"/>
      <c r="L1477"/>
      <c r="M1477"/>
      <c r="N1477" s="64"/>
      <c r="O1477"/>
      <c r="P1477"/>
      <c r="Q1477"/>
      <c r="R1477" s="64"/>
      <c r="S1477"/>
      <c r="T1477"/>
      <c r="U1477"/>
      <c r="V1477" s="64"/>
      <c r="W1477"/>
      <c r="X1477"/>
      <c r="Y1477"/>
      <c r="Z1477"/>
      <c r="AA1477"/>
      <c r="AB1477"/>
    </row>
    <row r="1478" spans="1:28" x14ac:dyDescent="0.2">
      <c r="A1478"/>
      <c r="B1478"/>
      <c r="C1478" s="52"/>
      <c r="D1478" s="52"/>
      <c r="E1478" s="52"/>
      <c r="F1478"/>
      <c r="G1478"/>
      <c r="H1478"/>
      <c r="I1478"/>
      <c r="J1478" s="64"/>
      <c r="K1478"/>
      <c r="L1478"/>
      <c r="M1478"/>
      <c r="N1478" s="64"/>
      <c r="O1478"/>
      <c r="P1478"/>
      <c r="Q1478"/>
      <c r="R1478" s="64"/>
      <c r="S1478"/>
      <c r="T1478"/>
      <c r="U1478"/>
      <c r="V1478" s="64"/>
      <c r="W1478"/>
      <c r="X1478"/>
      <c r="Y1478"/>
      <c r="Z1478"/>
      <c r="AA1478"/>
      <c r="AB1478"/>
    </row>
    <row r="1479" spans="1:28" x14ac:dyDescent="0.2">
      <c r="A1479"/>
      <c r="B1479"/>
      <c r="C1479" s="52"/>
      <c r="D1479" s="52"/>
      <c r="E1479" s="52"/>
      <c r="F1479"/>
      <c r="G1479"/>
      <c r="H1479"/>
      <c r="I1479"/>
      <c r="J1479" s="64"/>
      <c r="K1479"/>
      <c r="L1479"/>
      <c r="M1479"/>
      <c r="N1479" s="64"/>
      <c r="O1479"/>
      <c r="P1479"/>
      <c r="Q1479"/>
      <c r="R1479" s="64"/>
      <c r="S1479"/>
      <c r="T1479"/>
      <c r="U1479"/>
      <c r="V1479" s="64"/>
      <c r="W1479"/>
      <c r="X1479"/>
      <c r="Y1479"/>
      <c r="Z1479"/>
      <c r="AA1479"/>
      <c r="AB1479"/>
    </row>
    <row r="1480" spans="1:28" x14ac:dyDescent="0.2">
      <c r="A1480"/>
      <c r="B1480"/>
      <c r="C1480" s="52"/>
      <c r="D1480" s="52"/>
      <c r="E1480" s="52"/>
      <c r="F1480"/>
      <c r="G1480"/>
      <c r="H1480"/>
      <c r="I1480"/>
      <c r="J1480" s="64"/>
      <c r="K1480"/>
      <c r="L1480"/>
      <c r="M1480"/>
      <c r="N1480" s="64"/>
      <c r="O1480"/>
      <c r="P1480"/>
      <c r="Q1480"/>
      <c r="R1480" s="64"/>
      <c r="S1480"/>
      <c r="T1480"/>
      <c r="U1480"/>
      <c r="V1480" s="64"/>
      <c r="W1480"/>
      <c r="X1480"/>
      <c r="Y1480"/>
      <c r="Z1480"/>
      <c r="AA1480"/>
      <c r="AB1480"/>
    </row>
    <row r="1481" spans="1:28" x14ac:dyDescent="0.2">
      <c r="A1481"/>
      <c r="B1481"/>
      <c r="C1481" s="52"/>
      <c r="D1481" s="52"/>
      <c r="E1481" s="52"/>
      <c r="F1481"/>
      <c r="G1481"/>
      <c r="H1481"/>
      <c r="I1481"/>
      <c r="J1481" s="64"/>
      <c r="K1481"/>
      <c r="L1481"/>
      <c r="M1481"/>
      <c r="N1481" s="64"/>
      <c r="O1481"/>
      <c r="P1481"/>
      <c r="Q1481"/>
      <c r="R1481" s="64"/>
      <c r="S1481"/>
      <c r="T1481"/>
      <c r="U1481"/>
      <c r="V1481" s="64"/>
      <c r="W1481"/>
      <c r="X1481"/>
      <c r="Y1481"/>
      <c r="Z1481"/>
      <c r="AA1481"/>
      <c r="AB1481"/>
    </row>
    <row r="1482" spans="1:28" x14ac:dyDescent="0.2">
      <c r="A1482"/>
      <c r="B1482"/>
      <c r="C1482" s="52"/>
      <c r="D1482" s="52"/>
      <c r="E1482" s="52"/>
      <c r="F1482"/>
      <c r="G1482"/>
      <c r="H1482"/>
      <c r="I1482"/>
      <c r="J1482" s="64"/>
      <c r="K1482"/>
      <c r="L1482"/>
      <c r="M1482"/>
      <c r="N1482" s="64"/>
      <c r="O1482"/>
      <c r="P1482"/>
      <c r="Q1482"/>
      <c r="R1482" s="64"/>
      <c r="S1482"/>
      <c r="T1482"/>
      <c r="U1482"/>
      <c r="V1482" s="64"/>
      <c r="W1482"/>
      <c r="X1482"/>
      <c r="Y1482"/>
      <c r="Z1482"/>
      <c r="AA1482"/>
      <c r="AB1482"/>
    </row>
    <row r="1483" spans="1:28" x14ac:dyDescent="0.2">
      <c r="A1483"/>
      <c r="B1483"/>
      <c r="C1483" s="52"/>
      <c r="D1483" s="52"/>
      <c r="E1483" s="52"/>
      <c r="F1483"/>
      <c r="G1483"/>
      <c r="H1483"/>
      <c r="I1483"/>
      <c r="J1483" s="64"/>
      <c r="K1483"/>
      <c r="L1483"/>
      <c r="M1483"/>
      <c r="N1483" s="64"/>
      <c r="O1483"/>
      <c r="P1483"/>
      <c r="Q1483"/>
      <c r="R1483" s="64"/>
      <c r="S1483"/>
      <c r="T1483"/>
      <c r="U1483"/>
      <c r="V1483" s="64"/>
      <c r="W1483"/>
      <c r="X1483"/>
      <c r="Y1483"/>
      <c r="Z1483"/>
      <c r="AA1483"/>
      <c r="AB1483"/>
    </row>
    <row r="1484" spans="1:28" x14ac:dyDescent="0.2">
      <c r="A1484"/>
      <c r="B1484"/>
      <c r="C1484" s="52"/>
      <c r="D1484" s="52"/>
      <c r="E1484" s="52"/>
      <c r="F1484"/>
      <c r="G1484"/>
      <c r="H1484"/>
      <c r="I1484"/>
      <c r="J1484" s="64"/>
      <c r="K1484"/>
      <c r="L1484"/>
      <c r="M1484"/>
      <c r="N1484" s="64"/>
      <c r="O1484"/>
      <c r="P1484"/>
      <c r="Q1484"/>
      <c r="R1484" s="64"/>
      <c r="S1484"/>
      <c r="T1484"/>
      <c r="U1484"/>
      <c r="V1484" s="64"/>
      <c r="W1484"/>
      <c r="X1484"/>
      <c r="Y1484"/>
      <c r="Z1484"/>
      <c r="AA1484"/>
      <c r="AB1484"/>
    </row>
    <row r="1485" spans="1:28" x14ac:dyDescent="0.2">
      <c r="A1485"/>
      <c r="B1485"/>
      <c r="C1485" s="52"/>
      <c r="D1485" s="52"/>
      <c r="E1485" s="52"/>
      <c r="F1485"/>
      <c r="G1485"/>
      <c r="H1485"/>
      <c r="I1485"/>
      <c r="J1485" s="64"/>
      <c r="K1485"/>
      <c r="L1485"/>
      <c r="M1485"/>
      <c r="N1485" s="64"/>
      <c r="O1485"/>
      <c r="P1485"/>
      <c r="Q1485"/>
      <c r="R1485" s="64"/>
      <c r="S1485"/>
      <c r="T1485"/>
      <c r="U1485"/>
      <c r="V1485" s="64"/>
      <c r="W1485"/>
      <c r="X1485"/>
      <c r="Y1485"/>
      <c r="Z1485"/>
      <c r="AA1485"/>
      <c r="AB1485"/>
    </row>
    <row r="1486" spans="1:28" x14ac:dyDescent="0.2">
      <c r="A1486"/>
      <c r="B1486"/>
      <c r="C1486" s="52"/>
      <c r="D1486" s="52"/>
      <c r="E1486" s="52"/>
      <c r="F1486"/>
      <c r="G1486"/>
      <c r="H1486"/>
      <c r="I1486"/>
      <c r="J1486" s="64"/>
      <c r="K1486"/>
      <c r="L1486"/>
      <c r="M1486"/>
      <c r="N1486" s="64"/>
      <c r="O1486"/>
      <c r="P1486"/>
      <c r="Q1486"/>
      <c r="R1486" s="64"/>
      <c r="S1486"/>
      <c r="T1486"/>
      <c r="U1486"/>
      <c r="V1486" s="64"/>
      <c r="W1486"/>
      <c r="X1486"/>
      <c r="Y1486"/>
      <c r="Z1486"/>
      <c r="AA1486"/>
      <c r="AB1486"/>
    </row>
    <row r="1487" spans="1:28" x14ac:dyDescent="0.2">
      <c r="A1487"/>
      <c r="B1487"/>
      <c r="C1487" s="52"/>
      <c r="D1487" s="52"/>
      <c r="E1487" s="52"/>
      <c r="F1487"/>
      <c r="G1487"/>
      <c r="H1487"/>
      <c r="I1487"/>
      <c r="J1487" s="64"/>
      <c r="K1487"/>
      <c r="L1487"/>
      <c r="M1487"/>
      <c r="N1487" s="64"/>
      <c r="O1487"/>
      <c r="P1487"/>
      <c r="Q1487"/>
      <c r="R1487" s="64"/>
      <c r="S1487"/>
      <c r="T1487"/>
      <c r="U1487"/>
      <c r="V1487" s="64"/>
      <c r="W1487"/>
      <c r="X1487"/>
      <c r="Y1487"/>
      <c r="Z1487"/>
      <c r="AA1487"/>
      <c r="AB1487"/>
    </row>
    <row r="1488" spans="1:28" x14ac:dyDescent="0.2">
      <c r="A1488"/>
      <c r="B1488"/>
      <c r="C1488" s="52"/>
      <c r="D1488" s="52"/>
      <c r="E1488" s="52"/>
      <c r="F1488"/>
      <c r="G1488"/>
      <c r="H1488"/>
      <c r="I1488"/>
      <c r="J1488" s="64"/>
      <c r="K1488"/>
      <c r="L1488"/>
      <c r="M1488"/>
      <c r="N1488" s="64"/>
      <c r="O1488"/>
      <c r="P1488"/>
      <c r="Q1488"/>
      <c r="R1488" s="64"/>
      <c r="S1488"/>
      <c r="T1488"/>
      <c r="U1488"/>
      <c r="V1488" s="64"/>
      <c r="W1488"/>
      <c r="X1488"/>
      <c r="Y1488"/>
      <c r="Z1488"/>
      <c r="AA1488"/>
      <c r="AB1488"/>
    </row>
    <row r="1489" spans="1:28" x14ac:dyDescent="0.2">
      <c r="A1489"/>
      <c r="B1489"/>
      <c r="C1489" s="52"/>
      <c r="D1489" s="52"/>
      <c r="E1489" s="52"/>
      <c r="F1489"/>
      <c r="G1489"/>
      <c r="H1489"/>
      <c r="I1489"/>
      <c r="J1489" s="64"/>
      <c r="K1489"/>
      <c r="L1489"/>
      <c r="M1489"/>
      <c r="N1489" s="64"/>
      <c r="O1489"/>
      <c r="P1489"/>
      <c r="Q1489"/>
      <c r="R1489" s="64"/>
      <c r="S1489"/>
      <c r="T1489"/>
      <c r="U1489"/>
      <c r="V1489" s="64"/>
      <c r="W1489"/>
      <c r="X1489"/>
      <c r="Y1489"/>
      <c r="Z1489"/>
      <c r="AA1489"/>
      <c r="AB1489"/>
    </row>
    <row r="1490" spans="1:28" x14ac:dyDescent="0.2">
      <c r="A1490"/>
      <c r="B1490"/>
      <c r="C1490" s="52"/>
      <c r="D1490" s="52"/>
      <c r="E1490" s="52"/>
      <c r="F1490"/>
      <c r="G1490"/>
      <c r="H1490"/>
      <c r="I1490"/>
      <c r="J1490" s="64"/>
      <c r="K1490"/>
      <c r="L1490"/>
      <c r="M1490"/>
      <c r="N1490" s="64"/>
      <c r="O1490"/>
      <c r="P1490"/>
      <c r="Q1490"/>
      <c r="R1490" s="64"/>
      <c r="S1490"/>
      <c r="T1490"/>
      <c r="U1490"/>
      <c r="V1490" s="64"/>
      <c r="W1490"/>
      <c r="X1490"/>
      <c r="Y1490"/>
      <c r="Z1490"/>
      <c r="AA1490"/>
      <c r="AB1490"/>
    </row>
    <row r="1491" spans="1:28" x14ac:dyDescent="0.2">
      <c r="A1491"/>
      <c r="B1491"/>
      <c r="C1491" s="52"/>
      <c r="D1491" s="52"/>
      <c r="E1491" s="52"/>
      <c r="F1491"/>
      <c r="G1491"/>
      <c r="H1491"/>
      <c r="I1491"/>
      <c r="J1491" s="64"/>
      <c r="K1491"/>
      <c r="L1491"/>
      <c r="M1491"/>
      <c r="N1491" s="64"/>
      <c r="O1491"/>
      <c r="P1491"/>
      <c r="Q1491"/>
      <c r="R1491" s="64"/>
      <c r="S1491"/>
      <c r="T1491"/>
      <c r="U1491"/>
      <c r="V1491" s="64"/>
      <c r="W1491"/>
      <c r="X1491"/>
      <c r="Y1491"/>
      <c r="Z1491"/>
      <c r="AA1491"/>
      <c r="AB1491"/>
    </row>
    <row r="1492" spans="1:28" x14ac:dyDescent="0.2">
      <c r="A1492"/>
      <c r="B1492"/>
      <c r="C1492" s="52"/>
      <c r="D1492" s="52"/>
      <c r="E1492" s="52"/>
      <c r="F1492"/>
      <c r="G1492"/>
      <c r="H1492"/>
      <c r="I1492"/>
      <c r="J1492" s="64"/>
      <c r="K1492"/>
      <c r="L1492"/>
      <c r="M1492"/>
      <c r="N1492" s="64"/>
      <c r="O1492"/>
      <c r="P1492"/>
      <c r="Q1492"/>
      <c r="R1492" s="64"/>
      <c r="S1492"/>
      <c r="T1492"/>
      <c r="U1492"/>
      <c r="V1492" s="64"/>
      <c r="W1492"/>
      <c r="X1492"/>
      <c r="Y1492"/>
      <c r="Z1492"/>
      <c r="AA1492"/>
      <c r="AB1492"/>
    </row>
    <row r="1493" spans="1:28" x14ac:dyDescent="0.2">
      <c r="A1493"/>
      <c r="B1493"/>
      <c r="C1493" s="52"/>
      <c r="D1493" s="52"/>
      <c r="E1493" s="52"/>
      <c r="F1493"/>
      <c r="G1493"/>
      <c r="H1493"/>
      <c r="I1493"/>
      <c r="J1493" s="64"/>
      <c r="K1493"/>
      <c r="L1493"/>
      <c r="M1493"/>
      <c r="N1493" s="64"/>
      <c r="O1493"/>
      <c r="P1493"/>
      <c r="Q1493"/>
      <c r="R1493" s="64"/>
      <c r="S1493"/>
      <c r="T1493"/>
      <c r="U1493"/>
      <c r="V1493" s="64"/>
      <c r="W1493"/>
      <c r="X1493"/>
      <c r="Y1493"/>
      <c r="Z1493"/>
      <c r="AA1493"/>
      <c r="AB1493"/>
    </row>
    <row r="1494" spans="1:28" x14ac:dyDescent="0.2">
      <c r="A1494"/>
      <c r="B1494"/>
      <c r="C1494" s="52"/>
      <c r="D1494" s="52"/>
      <c r="E1494" s="52"/>
      <c r="F1494"/>
      <c r="G1494"/>
      <c r="H1494"/>
      <c r="I1494"/>
      <c r="J1494" s="64"/>
      <c r="K1494"/>
      <c r="L1494"/>
      <c r="M1494"/>
      <c r="N1494" s="64"/>
      <c r="O1494"/>
      <c r="P1494"/>
      <c r="Q1494"/>
      <c r="R1494" s="64"/>
      <c r="S1494"/>
      <c r="T1494"/>
      <c r="U1494"/>
      <c r="V1494" s="64"/>
      <c r="W1494"/>
      <c r="X1494"/>
      <c r="Y1494"/>
      <c r="Z1494"/>
      <c r="AA1494"/>
      <c r="AB1494"/>
    </row>
    <row r="1495" spans="1:28" x14ac:dyDescent="0.2">
      <c r="A1495"/>
      <c r="B1495"/>
      <c r="C1495" s="52"/>
      <c r="D1495" s="52"/>
      <c r="E1495" s="52"/>
      <c r="F1495"/>
      <c r="G1495"/>
      <c r="H1495"/>
      <c r="I1495"/>
      <c r="J1495" s="64"/>
      <c r="K1495"/>
      <c r="L1495"/>
      <c r="M1495"/>
      <c r="N1495" s="64"/>
      <c r="O1495"/>
      <c r="P1495"/>
      <c r="Q1495"/>
      <c r="R1495" s="64"/>
      <c r="S1495"/>
      <c r="T1495"/>
      <c r="U1495"/>
      <c r="V1495" s="64"/>
      <c r="W1495"/>
      <c r="X1495"/>
      <c r="Y1495"/>
      <c r="Z1495"/>
      <c r="AA1495"/>
      <c r="AB1495"/>
    </row>
    <row r="1496" spans="1:28" x14ac:dyDescent="0.2">
      <c r="A1496"/>
      <c r="B1496"/>
      <c r="C1496" s="52"/>
      <c r="D1496" s="52"/>
      <c r="E1496" s="52"/>
      <c r="F1496"/>
      <c r="G1496"/>
      <c r="H1496"/>
      <c r="I1496"/>
      <c r="J1496" s="64"/>
      <c r="K1496"/>
      <c r="L1496"/>
      <c r="M1496"/>
      <c r="N1496" s="64"/>
      <c r="O1496"/>
      <c r="P1496"/>
      <c r="Q1496"/>
      <c r="R1496" s="64"/>
      <c r="S1496"/>
      <c r="T1496"/>
      <c r="U1496"/>
      <c r="V1496" s="64"/>
      <c r="W1496"/>
      <c r="X1496"/>
      <c r="Y1496"/>
      <c r="Z1496"/>
      <c r="AA1496"/>
      <c r="AB1496"/>
    </row>
    <row r="1497" spans="1:28" x14ac:dyDescent="0.2">
      <c r="A1497"/>
      <c r="B1497"/>
      <c r="C1497" s="52"/>
      <c r="D1497" s="52"/>
      <c r="E1497" s="52"/>
      <c r="F1497"/>
      <c r="G1497"/>
      <c r="H1497"/>
      <c r="I1497"/>
      <c r="J1497" s="64"/>
      <c r="K1497"/>
      <c r="L1497"/>
      <c r="M1497"/>
      <c r="N1497" s="64"/>
      <c r="O1497"/>
      <c r="P1497"/>
      <c r="Q1497"/>
      <c r="R1497" s="64"/>
      <c r="S1497"/>
      <c r="T1497"/>
      <c r="U1497"/>
      <c r="V1497" s="64"/>
      <c r="W1497"/>
      <c r="X1497"/>
      <c r="Y1497"/>
      <c r="Z1497"/>
      <c r="AA1497"/>
      <c r="AB1497"/>
    </row>
    <row r="1498" spans="1:28" x14ac:dyDescent="0.2">
      <c r="A1498"/>
      <c r="B1498"/>
      <c r="C1498" s="52"/>
      <c r="D1498" s="52"/>
      <c r="E1498" s="52"/>
      <c r="F1498"/>
      <c r="G1498"/>
      <c r="H1498"/>
      <c r="I1498"/>
      <c r="J1498" s="64"/>
      <c r="K1498"/>
      <c r="L1498"/>
      <c r="M1498"/>
      <c r="N1498" s="64"/>
      <c r="O1498"/>
      <c r="P1498"/>
      <c r="Q1498"/>
      <c r="R1498" s="64"/>
      <c r="S1498"/>
      <c r="T1498"/>
      <c r="U1498"/>
      <c r="V1498" s="64"/>
      <c r="W1498"/>
      <c r="X1498"/>
      <c r="Y1498"/>
      <c r="Z1498"/>
      <c r="AA1498"/>
      <c r="AB1498"/>
    </row>
    <row r="1499" spans="1:28" x14ac:dyDescent="0.2">
      <c r="A1499"/>
      <c r="B1499"/>
      <c r="C1499" s="52"/>
      <c r="D1499" s="52"/>
      <c r="E1499" s="52"/>
      <c r="F1499"/>
      <c r="G1499"/>
      <c r="H1499"/>
      <c r="I1499"/>
      <c r="J1499" s="64"/>
      <c r="K1499"/>
      <c r="L1499"/>
      <c r="M1499"/>
      <c r="N1499" s="64"/>
      <c r="O1499"/>
      <c r="P1499"/>
      <c r="Q1499"/>
      <c r="R1499" s="64"/>
      <c r="S1499"/>
      <c r="T1499"/>
      <c r="U1499"/>
      <c r="V1499" s="64"/>
      <c r="W1499"/>
      <c r="X1499"/>
      <c r="Y1499"/>
      <c r="Z1499"/>
      <c r="AA1499"/>
      <c r="AB1499"/>
    </row>
    <row r="1500" spans="1:28" x14ac:dyDescent="0.2">
      <c r="A1500"/>
      <c r="B1500"/>
      <c r="C1500" s="52"/>
      <c r="D1500" s="52"/>
      <c r="E1500" s="52"/>
      <c r="F1500"/>
      <c r="G1500"/>
      <c r="H1500"/>
      <c r="I1500"/>
      <c r="J1500" s="64"/>
      <c r="K1500"/>
      <c r="L1500"/>
      <c r="M1500"/>
      <c r="N1500" s="64"/>
      <c r="O1500"/>
      <c r="P1500"/>
      <c r="Q1500"/>
      <c r="R1500" s="64"/>
      <c r="S1500"/>
      <c r="T1500"/>
      <c r="U1500"/>
      <c r="V1500" s="64"/>
      <c r="W1500"/>
      <c r="X1500"/>
      <c r="Y1500"/>
      <c r="Z1500"/>
      <c r="AA1500"/>
      <c r="AB1500"/>
    </row>
    <row r="1501" spans="1:28" x14ac:dyDescent="0.2">
      <c r="A1501"/>
      <c r="B1501"/>
      <c r="C1501" s="52"/>
      <c r="D1501" s="52"/>
      <c r="E1501" s="52"/>
      <c r="F1501"/>
      <c r="G1501"/>
      <c r="H1501"/>
      <c r="I1501"/>
      <c r="J1501" s="64"/>
      <c r="K1501"/>
      <c r="L1501"/>
      <c r="M1501"/>
      <c r="N1501" s="64"/>
      <c r="O1501"/>
      <c r="P1501"/>
      <c r="Q1501"/>
      <c r="R1501" s="64"/>
      <c r="S1501"/>
      <c r="T1501"/>
      <c r="U1501"/>
      <c r="V1501" s="64"/>
      <c r="W1501"/>
      <c r="X1501"/>
      <c r="Y1501"/>
      <c r="Z1501"/>
      <c r="AA1501"/>
      <c r="AB1501"/>
    </row>
    <row r="1502" spans="1:28" x14ac:dyDescent="0.2">
      <c r="A1502"/>
      <c r="B1502"/>
      <c r="C1502" s="52"/>
      <c r="D1502" s="52"/>
      <c r="E1502" s="52"/>
      <c r="F1502"/>
      <c r="G1502"/>
      <c r="H1502"/>
      <c r="I1502"/>
      <c r="J1502" s="64"/>
      <c r="K1502"/>
      <c r="L1502"/>
      <c r="M1502"/>
      <c r="N1502" s="64"/>
      <c r="O1502"/>
      <c r="P1502"/>
      <c r="Q1502"/>
      <c r="R1502" s="64"/>
      <c r="S1502"/>
      <c r="T1502"/>
      <c r="U1502"/>
      <c r="V1502" s="64"/>
      <c r="W1502"/>
      <c r="X1502"/>
      <c r="Y1502"/>
      <c r="Z1502"/>
      <c r="AA1502"/>
      <c r="AB1502"/>
    </row>
    <row r="1503" spans="1:28" x14ac:dyDescent="0.2">
      <c r="A1503"/>
      <c r="B1503"/>
      <c r="C1503" s="52"/>
      <c r="D1503" s="52"/>
      <c r="E1503" s="52"/>
      <c r="F1503"/>
      <c r="G1503"/>
      <c r="H1503"/>
      <c r="I1503"/>
      <c r="J1503" s="64"/>
      <c r="K1503"/>
      <c r="L1503"/>
      <c r="M1503"/>
      <c r="N1503" s="64"/>
      <c r="O1503"/>
      <c r="P1503"/>
      <c r="Q1503"/>
      <c r="R1503" s="64"/>
      <c r="S1503"/>
      <c r="T1503"/>
      <c r="U1503"/>
      <c r="V1503" s="64"/>
      <c r="W1503"/>
      <c r="X1503"/>
      <c r="Y1503"/>
      <c r="Z1503"/>
      <c r="AA1503"/>
      <c r="AB1503"/>
    </row>
    <row r="1504" spans="1:28" x14ac:dyDescent="0.2">
      <c r="A1504"/>
      <c r="B1504"/>
      <c r="C1504" s="52"/>
      <c r="D1504" s="52"/>
      <c r="E1504" s="52"/>
      <c r="F1504"/>
      <c r="G1504"/>
      <c r="H1504"/>
      <c r="I1504"/>
      <c r="J1504" s="64"/>
      <c r="K1504"/>
      <c r="L1504"/>
      <c r="M1504"/>
      <c r="N1504" s="64"/>
      <c r="O1504"/>
      <c r="P1504"/>
      <c r="Q1504"/>
      <c r="R1504" s="64"/>
      <c r="S1504"/>
      <c r="T1504"/>
      <c r="U1504"/>
      <c r="V1504" s="64"/>
      <c r="W1504"/>
      <c r="X1504"/>
      <c r="Y1504"/>
      <c r="Z1504"/>
      <c r="AA1504"/>
      <c r="AB1504"/>
    </row>
    <row r="1505" spans="1:28" x14ac:dyDescent="0.2">
      <c r="A1505"/>
      <c r="B1505"/>
      <c r="C1505" s="52"/>
      <c r="D1505" s="52"/>
      <c r="E1505" s="52"/>
      <c r="F1505"/>
      <c r="G1505"/>
      <c r="H1505"/>
      <c r="I1505"/>
      <c r="J1505" s="64"/>
      <c r="K1505"/>
      <c r="L1505"/>
      <c r="M1505"/>
      <c r="N1505" s="64"/>
      <c r="O1505"/>
      <c r="P1505"/>
      <c r="Q1505"/>
      <c r="R1505" s="64"/>
      <c r="S1505"/>
      <c r="T1505"/>
      <c r="U1505"/>
      <c r="V1505" s="64"/>
      <c r="W1505"/>
      <c r="X1505"/>
      <c r="Y1505"/>
      <c r="Z1505"/>
      <c r="AA1505"/>
      <c r="AB1505"/>
    </row>
    <row r="1506" spans="1:28" x14ac:dyDescent="0.2">
      <c r="A1506"/>
      <c r="B1506"/>
      <c r="C1506" s="52"/>
      <c r="D1506" s="52"/>
      <c r="E1506" s="52"/>
      <c r="F1506"/>
      <c r="G1506"/>
      <c r="H1506"/>
      <c r="I1506"/>
      <c r="J1506" s="64"/>
      <c r="K1506"/>
      <c r="L1506"/>
      <c r="M1506"/>
      <c r="N1506" s="64"/>
      <c r="O1506"/>
      <c r="P1506"/>
      <c r="Q1506"/>
      <c r="R1506" s="64"/>
      <c r="S1506"/>
      <c r="T1506"/>
      <c r="U1506"/>
      <c r="V1506" s="64"/>
      <c r="W1506"/>
      <c r="X1506"/>
      <c r="Y1506"/>
      <c r="Z1506"/>
      <c r="AA1506"/>
      <c r="AB1506"/>
    </row>
    <row r="1507" spans="1:28" x14ac:dyDescent="0.2">
      <c r="A1507"/>
      <c r="B1507"/>
      <c r="C1507" s="52"/>
      <c r="D1507" s="52"/>
      <c r="E1507" s="52"/>
      <c r="F1507"/>
      <c r="G1507"/>
      <c r="H1507"/>
      <c r="I1507"/>
      <c r="J1507" s="64"/>
      <c r="K1507"/>
      <c r="L1507"/>
      <c r="M1507"/>
      <c r="N1507" s="64"/>
      <c r="O1507"/>
      <c r="P1507"/>
      <c r="Q1507"/>
      <c r="R1507" s="64"/>
      <c r="S1507"/>
      <c r="T1507"/>
      <c r="U1507"/>
      <c r="V1507" s="64"/>
      <c r="W1507"/>
      <c r="X1507"/>
      <c r="Y1507"/>
      <c r="Z1507"/>
      <c r="AA1507"/>
      <c r="AB1507"/>
    </row>
    <row r="1508" spans="1:28" x14ac:dyDescent="0.2">
      <c r="A1508"/>
      <c r="B1508"/>
      <c r="C1508" s="52"/>
      <c r="D1508" s="52"/>
      <c r="E1508" s="52"/>
      <c r="F1508"/>
      <c r="G1508"/>
      <c r="H1508"/>
      <c r="I1508"/>
      <c r="J1508" s="64"/>
      <c r="K1508"/>
      <c r="L1508"/>
      <c r="M1508"/>
      <c r="N1508" s="64"/>
      <c r="O1508"/>
      <c r="P1508"/>
      <c r="Q1508"/>
      <c r="R1508" s="64"/>
      <c r="S1508"/>
      <c r="T1508"/>
      <c r="U1508"/>
      <c r="V1508" s="64"/>
      <c r="W1508"/>
      <c r="X1508"/>
      <c r="Y1508"/>
      <c r="Z1508"/>
      <c r="AA1508"/>
      <c r="AB1508"/>
    </row>
    <row r="1509" spans="1:28" x14ac:dyDescent="0.2">
      <c r="A1509"/>
      <c r="B1509"/>
      <c r="C1509" s="52"/>
      <c r="D1509" s="52"/>
      <c r="E1509" s="52"/>
      <c r="F1509"/>
      <c r="G1509"/>
      <c r="H1509"/>
      <c r="I1509"/>
      <c r="J1509" s="64"/>
      <c r="K1509"/>
      <c r="L1509"/>
      <c r="M1509"/>
      <c r="N1509" s="64"/>
      <c r="O1509"/>
      <c r="P1509"/>
      <c r="Q1509"/>
      <c r="R1509" s="64"/>
      <c r="S1509"/>
      <c r="T1509"/>
      <c r="U1509"/>
      <c r="V1509" s="64"/>
      <c r="W1509"/>
      <c r="X1509"/>
      <c r="Y1509"/>
      <c r="Z1509"/>
      <c r="AA1509"/>
      <c r="AB1509"/>
    </row>
    <row r="1510" spans="1:28" x14ac:dyDescent="0.2">
      <c r="A1510"/>
      <c r="B1510"/>
      <c r="C1510" s="52"/>
      <c r="D1510" s="52"/>
      <c r="E1510" s="52"/>
      <c r="F1510"/>
      <c r="G1510"/>
      <c r="H1510"/>
      <c r="I1510"/>
      <c r="J1510" s="64"/>
      <c r="K1510"/>
      <c r="L1510"/>
      <c r="M1510"/>
      <c r="N1510" s="64"/>
      <c r="O1510"/>
      <c r="P1510"/>
      <c r="Q1510"/>
      <c r="R1510" s="64"/>
      <c r="S1510"/>
      <c r="T1510"/>
      <c r="U1510"/>
      <c r="V1510" s="64"/>
      <c r="W1510"/>
      <c r="X1510"/>
      <c r="Y1510"/>
      <c r="Z1510"/>
      <c r="AA1510"/>
      <c r="AB1510"/>
    </row>
    <row r="1511" spans="1:28" x14ac:dyDescent="0.2">
      <c r="A1511"/>
      <c r="B1511"/>
      <c r="C1511" s="52"/>
      <c r="D1511" s="52"/>
      <c r="E1511" s="52"/>
      <c r="F1511"/>
      <c r="G1511"/>
      <c r="H1511"/>
      <c r="I1511"/>
      <c r="J1511" s="64"/>
      <c r="K1511"/>
      <c r="L1511"/>
      <c r="M1511"/>
      <c r="N1511" s="64"/>
      <c r="O1511"/>
      <c r="P1511"/>
      <c r="Q1511"/>
      <c r="R1511" s="64"/>
      <c r="S1511"/>
      <c r="T1511"/>
      <c r="U1511"/>
      <c r="V1511" s="64"/>
      <c r="W1511"/>
      <c r="X1511"/>
      <c r="Y1511"/>
      <c r="Z1511"/>
      <c r="AA1511"/>
      <c r="AB1511"/>
    </row>
    <row r="1512" spans="1:28" x14ac:dyDescent="0.2">
      <c r="A1512"/>
      <c r="B1512"/>
      <c r="C1512" s="52"/>
      <c r="D1512" s="52"/>
      <c r="E1512" s="52"/>
      <c r="F1512"/>
      <c r="G1512"/>
      <c r="H1512"/>
      <c r="I1512"/>
      <c r="J1512" s="64"/>
      <c r="K1512"/>
      <c r="L1512"/>
      <c r="M1512"/>
      <c r="N1512" s="64"/>
      <c r="O1512"/>
      <c r="P1512"/>
      <c r="Q1512"/>
      <c r="R1512" s="64"/>
      <c r="S1512"/>
      <c r="T1512"/>
      <c r="U1512"/>
      <c r="V1512" s="64"/>
      <c r="W1512"/>
      <c r="X1512"/>
      <c r="Y1512"/>
      <c r="Z1512"/>
      <c r="AA1512"/>
      <c r="AB1512"/>
    </row>
    <row r="1513" spans="1:28" x14ac:dyDescent="0.2">
      <c r="A1513"/>
      <c r="B1513"/>
      <c r="C1513" s="52"/>
      <c r="D1513" s="52"/>
      <c r="E1513" s="52"/>
      <c r="F1513"/>
      <c r="G1513"/>
      <c r="H1513"/>
      <c r="I1513"/>
      <c r="J1513" s="64"/>
      <c r="K1513"/>
      <c r="L1513"/>
      <c r="M1513"/>
      <c r="N1513" s="64"/>
      <c r="O1513"/>
      <c r="P1513"/>
      <c r="Q1513"/>
      <c r="R1513" s="64"/>
      <c r="S1513"/>
      <c r="T1513"/>
      <c r="U1513"/>
      <c r="V1513" s="64"/>
      <c r="W1513"/>
      <c r="X1513"/>
      <c r="Y1513"/>
      <c r="Z1513"/>
      <c r="AA1513"/>
      <c r="AB1513"/>
    </row>
    <row r="1514" spans="1:28" x14ac:dyDescent="0.2">
      <c r="A1514"/>
      <c r="B1514"/>
      <c r="C1514" s="52"/>
      <c r="D1514" s="52"/>
      <c r="E1514" s="52"/>
      <c r="F1514"/>
      <c r="G1514"/>
      <c r="H1514"/>
      <c r="I1514"/>
      <c r="J1514" s="64"/>
      <c r="K1514"/>
      <c r="L1514"/>
      <c r="M1514"/>
      <c r="N1514" s="64"/>
      <c r="O1514"/>
      <c r="P1514"/>
      <c r="Q1514"/>
      <c r="R1514" s="64"/>
      <c r="S1514"/>
      <c r="T1514"/>
      <c r="U1514"/>
      <c r="V1514" s="64"/>
      <c r="W1514"/>
      <c r="X1514"/>
      <c r="Y1514"/>
      <c r="Z1514"/>
      <c r="AA1514"/>
      <c r="AB1514"/>
    </row>
    <row r="1515" spans="1:28" x14ac:dyDescent="0.2">
      <c r="A1515"/>
      <c r="B1515"/>
      <c r="C1515" s="52"/>
      <c r="D1515" s="52"/>
      <c r="E1515" s="52"/>
      <c r="F1515"/>
      <c r="G1515"/>
      <c r="H1515"/>
      <c r="I1515"/>
      <c r="J1515" s="64"/>
      <c r="K1515"/>
      <c r="L1515"/>
      <c r="M1515"/>
      <c r="N1515" s="64"/>
      <c r="O1515"/>
      <c r="P1515"/>
      <c r="Q1515"/>
      <c r="R1515" s="64"/>
      <c r="S1515"/>
      <c r="T1515"/>
      <c r="U1515"/>
      <c r="V1515" s="64"/>
      <c r="W1515"/>
      <c r="X1515"/>
      <c r="Y1515"/>
      <c r="Z1515"/>
      <c r="AA1515"/>
      <c r="AB1515"/>
    </row>
    <row r="1516" spans="1:28" x14ac:dyDescent="0.2">
      <c r="A1516"/>
      <c r="B1516"/>
      <c r="C1516" s="52"/>
      <c r="D1516" s="52"/>
      <c r="E1516" s="52"/>
      <c r="F1516"/>
      <c r="G1516"/>
      <c r="H1516"/>
      <c r="I1516"/>
      <c r="J1516" s="64"/>
      <c r="K1516"/>
      <c r="L1516"/>
      <c r="M1516"/>
      <c r="N1516" s="64"/>
      <c r="O1516"/>
      <c r="P1516"/>
      <c r="Q1516"/>
      <c r="R1516" s="64"/>
      <c r="S1516"/>
      <c r="T1516"/>
      <c r="U1516"/>
      <c r="V1516" s="64"/>
      <c r="W1516"/>
      <c r="X1516"/>
      <c r="Y1516"/>
      <c r="Z1516"/>
      <c r="AA1516"/>
      <c r="AB1516"/>
    </row>
    <row r="1517" spans="1:28" x14ac:dyDescent="0.2">
      <c r="A1517"/>
      <c r="B1517"/>
      <c r="C1517" s="52"/>
      <c r="D1517" s="52"/>
      <c r="E1517" s="52"/>
      <c r="F1517"/>
      <c r="G1517"/>
      <c r="H1517"/>
      <c r="I1517"/>
      <c r="J1517" s="64"/>
      <c r="K1517"/>
      <c r="L1517"/>
      <c r="M1517"/>
      <c r="N1517" s="64"/>
      <c r="O1517"/>
      <c r="P1517"/>
      <c r="Q1517"/>
      <c r="R1517" s="64"/>
      <c r="S1517"/>
      <c r="T1517"/>
      <c r="U1517"/>
      <c r="V1517" s="64"/>
      <c r="W1517"/>
      <c r="X1517"/>
      <c r="Y1517"/>
      <c r="Z1517"/>
      <c r="AA1517"/>
      <c r="AB1517"/>
    </row>
    <row r="1518" spans="1:28" x14ac:dyDescent="0.2">
      <c r="A1518"/>
      <c r="B1518"/>
      <c r="C1518" s="52"/>
      <c r="D1518" s="52"/>
      <c r="E1518" s="52"/>
      <c r="F1518"/>
      <c r="G1518"/>
      <c r="H1518"/>
      <c r="I1518"/>
      <c r="J1518" s="64"/>
      <c r="K1518"/>
      <c r="L1518"/>
      <c r="M1518"/>
      <c r="N1518" s="64"/>
      <c r="O1518"/>
      <c r="P1518"/>
      <c r="Q1518"/>
      <c r="R1518" s="64"/>
      <c r="S1518"/>
      <c r="T1518"/>
      <c r="U1518"/>
      <c r="V1518" s="64"/>
      <c r="W1518"/>
      <c r="X1518"/>
      <c r="Y1518"/>
      <c r="Z1518"/>
      <c r="AA1518"/>
      <c r="AB1518"/>
    </row>
    <row r="1519" spans="1:28" x14ac:dyDescent="0.2">
      <c r="A1519"/>
      <c r="B1519"/>
      <c r="C1519" s="52"/>
      <c r="D1519" s="52"/>
      <c r="E1519" s="52"/>
      <c r="F1519"/>
      <c r="G1519"/>
      <c r="H1519"/>
      <c r="I1519"/>
      <c r="J1519" s="64"/>
      <c r="K1519"/>
      <c r="L1519"/>
      <c r="M1519"/>
      <c r="N1519" s="64"/>
      <c r="O1519"/>
      <c r="P1519"/>
      <c r="Q1519"/>
      <c r="R1519" s="64"/>
      <c r="S1519"/>
      <c r="T1519"/>
      <c r="U1519"/>
      <c r="V1519" s="64"/>
      <c r="W1519"/>
      <c r="X1519"/>
      <c r="Y1519"/>
      <c r="Z1519"/>
      <c r="AA1519"/>
      <c r="AB1519"/>
    </row>
    <row r="1520" spans="1:28" x14ac:dyDescent="0.2">
      <c r="A1520"/>
      <c r="B1520"/>
      <c r="C1520" s="52"/>
      <c r="D1520" s="52"/>
      <c r="E1520" s="52"/>
      <c r="F1520"/>
      <c r="G1520"/>
      <c r="H1520"/>
      <c r="I1520"/>
      <c r="J1520" s="64"/>
      <c r="K1520"/>
      <c r="L1520"/>
      <c r="M1520"/>
      <c r="N1520" s="64"/>
      <c r="O1520"/>
      <c r="P1520"/>
      <c r="Q1520"/>
      <c r="R1520" s="64"/>
      <c r="S1520"/>
      <c r="T1520"/>
      <c r="U1520"/>
      <c r="V1520" s="64"/>
      <c r="W1520"/>
      <c r="X1520"/>
      <c r="Y1520"/>
      <c r="Z1520"/>
      <c r="AA1520"/>
      <c r="AB1520"/>
    </row>
    <row r="1521" spans="1:28" x14ac:dyDescent="0.2">
      <c r="A1521"/>
      <c r="B1521"/>
      <c r="C1521" s="52"/>
      <c r="D1521" s="52"/>
      <c r="E1521" s="52"/>
      <c r="F1521"/>
      <c r="G1521"/>
      <c r="H1521"/>
      <c r="I1521"/>
      <c r="J1521" s="64"/>
      <c r="K1521"/>
      <c r="L1521"/>
      <c r="M1521"/>
      <c r="N1521" s="64"/>
      <c r="O1521"/>
      <c r="P1521"/>
      <c r="Q1521"/>
      <c r="R1521" s="64"/>
      <c r="S1521"/>
      <c r="T1521"/>
      <c r="U1521"/>
      <c r="V1521" s="64"/>
      <c r="W1521"/>
      <c r="X1521"/>
      <c r="Y1521"/>
      <c r="Z1521"/>
      <c r="AA1521"/>
      <c r="AB1521"/>
    </row>
    <row r="1522" spans="1:28" x14ac:dyDescent="0.2">
      <c r="A1522"/>
      <c r="B1522"/>
      <c r="C1522" s="52"/>
      <c r="D1522" s="52"/>
      <c r="E1522" s="52"/>
      <c r="F1522"/>
      <c r="G1522"/>
      <c r="H1522"/>
      <c r="I1522"/>
      <c r="J1522" s="64"/>
      <c r="K1522"/>
      <c r="L1522"/>
      <c r="M1522"/>
      <c r="N1522" s="64"/>
      <c r="O1522"/>
      <c r="P1522"/>
      <c r="Q1522"/>
      <c r="R1522" s="64"/>
      <c r="S1522"/>
      <c r="T1522"/>
      <c r="U1522"/>
      <c r="V1522" s="64"/>
      <c r="W1522"/>
      <c r="X1522"/>
      <c r="Y1522"/>
      <c r="Z1522"/>
      <c r="AA1522"/>
      <c r="AB1522"/>
    </row>
    <row r="1523" spans="1:28" x14ac:dyDescent="0.2">
      <c r="A1523"/>
      <c r="B1523"/>
      <c r="C1523" s="52"/>
      <c r="D1523" s="52"/>
      <c r="E1523" s="52"/>
      <c r="F1523"/>
      <c r="G1523"/>
      <c r="H1523"/>
      <c r="I1523"/>
      <c r="J1523" s="64"/>
      <c r="K1523"/>
      <c r="L1523"/>
      <c r="M1523"/>
      <c r="N1523" s="64"/>
      <c r="O1523"/>
      <c r="P1523"/>
      <c r="Q1523"/>
      <c r="R1523" s="64"/>
      <c r="S1523"/>
      <c r="T1523"/>
      <c r="U1523"/>
      <c r="V1523" s="64"/>
      <c r="W1523"/>
      <c r="X1523"/>
      <c r="Y1523"/>
      <c r="Z1523"/>
      <c r="AA1523"/>
      <c r="AB1523"/>
    </row>
    <row r="1524" spans="1:28" x14ac:dyDescent="0.2">
      <c r="A1524"/>
      <c r="B1524"/>
      <c r="C1524" s="52"/>
      <c r="D1524" s="52"/>
      <c r="E1524" s="52"/>
      <c r="F1524"/>
      <c r="G1524"/>
      <c r="H1524"/>
      <c r="I1524"/>
      <c r="J1524" s="64"/>
      <c r="K1524"/>
      <c r="L1524"/>
      <c r="M1524"/>
      <c r="N1524" s="64"/>
      <c r="O1524"/>
      <c r="P1524"/>
      <c r="Q1524"/>
      <c r="R1524" s="64"/>
      <c r="S1524"/>
      <c r="T1524"/>
      <c r="U1524"/>
      <c r="V1524" s="64"/>
      <c r="W1524"/>
      <c r="X1524"/>
      <c r="Y1524"/>
      <c r="Z1524"/>
      <c r="AA1524"/>
      <c r="AB1524"/>
    </row>
    <row r="1525" spans="1:28" x14ac:dyDescent="0.2">
      <c r="A1525"/>
      <c r="B1525"/>
      <c r="C1525" s="52"/>
      <c r="D1525" s="52"/>
      <c r="E1525" s="52"/>
      <c r="F1525"/>
      <c r="G1525"/>
      <c r="H1525"/>
      <c r="I1525"/>
      <c r="J1525" s="64"/>
      <c r="K1525"/>
      <c r="L1525"/>
      <c r="M1525"/>
      <c r="N1525" s="64"/>
      <c r="O1525"/>
      <c r="P1525"/>
      <c r="Q1525"/>
      <c r="R1525" s="64"/>
      <c r="S1525"/>
      <c r="T1525"/>
      <c r="U1525"/>
      <c r="V1525" s="64"/>
      <c r="W1525"/>
      <c r="X1525"/>
      <c r="Y1525"/>
      <c r="Z1525"/>
      <c r="AA1525"/>
      <c r="AB1525"/>
    </row>
    <row r="1526" spans="1:28" x14ac:dyDescent="0.2">
      <c r="A1526"/>
      <c r="B1526"/>
      <c r="C1526" s="52"/>
      <c r="D1526" s="52"/>
      <c r="E1526" s="52"/>
      <c r="F1526"/>
      <c r="G1526"/>
      <c r="H1526"/>
      <c r="I1526"/>
      <c r="J1526" s="64"/>
      <c r="K1526"/>
      <c r="L1526"/>
      <c r="M1526"/>
      <c r="N1526" s="64"/>
      <c r="O1526"/>
      <c r="P1526"/>
      <c r="Q1526"/>
      <c r="R1526" s="64"/>
      <c r="S1526"/>
      <c r="T1526"/>
      <c r="U1526"/>
      <c r="V1526" s="64"/>
      <c r="W1526"/>
      <c r="X1526"/>
      <c r="Y1526"/>
      <c r="Z1526"/>
      <c r="AA1526"/>
      <c r="AB1526"/>
    </row>
    <row r="1527" spans="1:28" x14ac:dyDescent="0.2">
      <c r="A1527"/>
      <c r="B1527"/>
      <c r="C1527" s="52"/>
      <c r="D1527" s="52"/>
      <c r="E1527" s="52"/>
      <c r="F1527"/>
      <c r="G1527"/>
      <c r="H1527"/>
      <c r="I1527"/>
      <c r="J1527" s="64"/>
      <c r="K1527"/>
      <c r="L1527"/>
      <c r="M1527"/>
      <c r="N1527" s="64"/>
      <c r="O1527"/>
      <c r="P1527"/>
      <c r="Q1527"/>
      <c r="R1527" s="64"/>
      <c r="S1527"/>
      <c r="T1527"/>
      <c r="U1527"/>
      <c r="V1527" s="64"/>
      <c r="W1527"/>
      <c r="X1527"/>
      <c r="Y1527"/>
      <c r="Z1527"/>
      <c r="AA1527"/>
      <c r="AB1527"/>
    </row>
    <row r="1528" spans="1:28" x14ac:dyDescent="0.2">
      <c r="A1528"/>
      <c r="B1528"/>
      <c r="C1528" s="52"/>
      <c r="D1528" s="52"/>
      <c r="E1528" s="52"/>
      <c r="F1528"/>
      <c r="G1528"/>
      <c r="H1528"/>
      <c r="I1528"/>
      <c r="J1528" s="64"/>
      <c r="K1528"/>
      <c r="L1528"/>
      <c r="M1528"/>
      <c r="N1528" s="64"/>
      <c r="O1528"/>
      <c r="P1528"/>
      <c r="Q1528"/>
      <c r="R1528" s="64"/>
      <c r="S1528"/>
      <c r="T1528"/>
      <c r="U1528"/>
      <c r="V1528" s="64"/>
      <c r="W1528"/>
      <c r="X1528"/>
      <c r="Y1528"/>
      <c r="Z1528"/>
      <c r="AA1528"/>
      <c r="AB1528"/>
    </row>
    <row r="1529" spans="1:28" x14ac:dyDescent="0.2">
      <c r="A1529"/>
      <c r="B1529"/>
      <c r="C1529" s="52"/>
      <c r="D1529" s="52"/>
      <c r="E1529" s="52"/>
      <c r="F1529"/>
      <c r="G1529"/>
      <c r="H1529"/>
      <c r="I1529"/>
      <c r="J1529" s="64"/>
      <c r="K1529"/>
      <c r="L1529"/>
      <c r="M1529"/>
      <c r="N1529" s="64"/>
      <c r="O1529"/>
      <c r="P1529"/>
      <c r="Q1529"/>
      <c r="R1529" s="64"/>
      <c r="S1529"/>
      <c r="T1529"/>
      <c r="U1529"/>
      <c r="V1529" s="64"/>
      <c r="W1529"/>
      <c r="X1529"/>
      <c r="Y1529"/>
      <c r="Z1529"/>
      <c r="AA1529"/>
      <c r="AB1529"/>
    </row>
    <row r="1530" spans="1:28" x14ac:dyDescent="0.2">
      <c r="A1530"/>
      <c r="B1530"/>
      <c r="C1530" s="52"/>
      <c r="D1530" s="52"/>
      <c r="E1530" s="52"/>
      <c r="F1530"/>
      <c r="G1530"/>
      <c r="H1530"/>
      <c r="I1530"/>
      <c r="J1530" s="64"/>
      <c r="K1530"/>
      <c r="L1530"/>
      <c r="M1530"/>
      <c r="N1530" s="64"/>
      <c r="O1530"/>
      <c r="P1530"/>
      <c r="Q1530"/>
      <c r="R1530" s="64"/>
      <c r="S1530"/>
      <c r="T1530"/>
      <c r="U1530"/>
      <c r="V1530" s="64"/>
      <c r="W1530"/>
      <c r="X1530"/>
      <c r="Y1530"/>
      <c r="Z1530"/>
      <c r="AA1530"/>
      <c r="AB1530"/>
    </row>
    <row r="1531" spans="1:28" x14ac:dyDescent="0.2">
      <c r="A1531"/>
      <c r="B1531"/>
      <c r="C1531" s="52"/>
      <c r="D1531" s="52"/>
      <c r="E1531" s="52"/>
      <c r="F1531"/>
      <c r="G1531"/>
      <c r="H1531"/>
      <c r="I1531"/>
      <c r="J1531" s="64"/>
      <c r="K1531"/>
      <c r="L1531"/>
      <c r="M1531"/>
      <c r="N1531" s="64"/>
      <c r="O1531"/>
      <c r="P1531"/>
      <c r="Q1531"/>
      <c r="R1531" s="64"/>
      <c r="S1531"/>
      <c r="T1531"/>
      <c r="U1531"/>
      <c r="V1531" s="64"/>
      <c r="W1531"/>
      <c r="X1531"/>
      <c r="Y1531"/>
      <c r="Z1531"/>
      <c r="AA1531"/>
      <c r="AB1531"/>
    </row>
    <row r="1532" spans="1:28" x14ac:dyDescent="0.2">
      <c r="A1532"/>
      <c r="B1532"/>
      <c r="C1532" s="52"/>
      <c r="D1532" s="52"/>
      <c r="E1532" s="52"/>
      <c r="F1532"/>
      <c r="G1532"/>
      <c r="H1532"/>
      <c r="I1532"/>
      <c r="J1532" s="64"/>
      <c r="K1532"/>
      <c r="L1532"/>
      <c r="M1532"/>
      <c r="N1532" s="64"/>
      <c r="O1532"/>
      <c r="P1532"/>
      <c r="Q1532"/>
      <c r="R1532" s="64"/>
      <c r="S1532"/>
      <c r="T1532"/>
      <c r="U1532"/>
      <c r="V1532" s="64"/>
      <c r="W1532"/>
      <c r="X1532"/>
      <c r="Y1532"/>
      <c r="Z1532"/>
      <c r="AA1532"/>
      <c r="AB1532"/>
    </row>
    <row r="1533" spans="1:28" x14ac:dyDescent="0.2">
      <c r="A1533"/>
      <c r="B1533"/>
      <c r="C1533" s="52"/>
      <c r="D1533" s="52"/>
      <c r="E1533" s="52"/>
      <c r="F1533"/>
      <c r="G1533"/>
      <c r="H1533"/>
      <c r="I1533"/>
      <c r="J1533" s="64"/>
      <c r="K1533"/>
      <c r="L1533"/>
      <c r="M1533"/>
      <c r="N1533" s="64"/>
      <c r="O1533"/>
      <c r="P1533"/>
      <c r="Q1533"/>
      <c r="R1533" s="64"/>
      <c r="S1533"/>
      <c r="T1533"/>
      <c r="U1533"/>
      <c r="V1533" s="64"/>
      <c r="W1533"/>
      <c r="X1533"/>
      <c r="Y1533"/>
      <c r="Z1533"/>
      <c r="AA1533"/>
      <c r="AB1533"/>
    </row>
    <row r="1534" spans="1:28" x14ac:dyDescent="0.2">
      <c r="A1534"/>
      <c r="B1534"/>
      <c r="C1534" s="52"/>
      <c r="D1534" s="52"/>
      <c r="E1534" s="52"/>
      <c r="F1534"/>
      <c r="G1534"/>
      <c r="H1534"/>
      <c r="I1534"/>
      <c r="J1534" s="64"/>
      <c r="K1534"/>
      <c r="L1534"/>
      <c r="M1534"/>
      <c r="N1534" s="64"/>
      <c r="O1534"/>
      <c r="P1534"/>
      <c r="Q1534"/>
      <c r="R1534" s="64"/>
      <c r="S1534"/>
      <c r="T1534"/>
      <c r="U1534"/>
      <c r="V1534" s="64"/>
      <c r="W1534"/>
      <c r="X1534"/>
      <c r="Y1534"/>
      <c r="Z1534"/>
      <c r="AA1534"/>
      <c r="AB1534"/>
    </row>
    <row r="1535" spans="1:28" x14ac:dyDescent="0.2">
      <c r="A1535"/>
      <c r="B1535"/>
      <c r="C1535" s="52"/>
      <c r="D1535" s="52"/>
      <c r="E1535" s="52"/>
      <c r="F1535"/>
      <c r="G1535"/>
      <c r="H1535"/>
      <c r="I1535"/>
      <c r="J1535" s="64"/>
      <c r="K1535"/>
      <c r="L1535"/>
      <c r="M1535"/>
      <c r="N1535" s="64"/>
      <c r="O1535"/>
      <c r="P1535"/>
      <c r="Q1535"/>
      <c r="R1535" s="64"/>
      <c r="S1535"/>
      <c r="T1535"/>
      <c r="U1535"/>
      <c r="V1535" s="64"/>
      <c r="W1535"/>
      <c r="X1535"/>
      <c r="Y1535"/>
      <c r="Z1535"/>
      <c r="AA1535"/>
      <c r="AB1535"/>
    </row>
    <row r="1536" spans="1:28" x14ac:dyDescent="0.2">
      <c r="A1536"/>
      <c r="B1536"/>
      <c r="C1536" s="52"/>
      <c r="D1536" s="52"/>
      <c r="E1536" s="52"/>
      <c r="F1536"/>
      <c r="G1536"/>
      <c r="H1536"/>
      <c r="I1536"/>
      <c r="J1536" s="64"/>
      <c r="K1536"/>
      <c r="L1536"/>
      <c r="M1536"/>
      <c r="N1536" s="64"/>
      <c r="O1536"/>
      <c r="P1536"/>
      <c r="Q1536"/>
      <c r="R1536" s="64"/>
      <c r="S1536"/>
      <c r="T1536"/>
      <c r="U1536"/>
      <c r="V1536" s="64"/>
      <c r="W1536"/>
      <c r="X1536"/>
      <c r="Y1536"/>
      <c r="Z1536"/>
      <c r="AA1536"/>
      <c r="AB1536"/>
    </row>
    <row r="1537" spans="1:28" x14ac:dyDescent="0.2">
      <c r="A1537"/>
      <c r="B1537"/>
      <c r="C1537" s="52"/>
      <c r="D1537" s="52"/>
      <c r="E1537" s="52"/>
      <c r="F1537"/>
      <c r="G1537"/>
      <c r="H1537"/>
      <c r="I1537"/>
      <c r="J1537" s="64"/>
      <c r="K1537"/>
      <c r="L1537"/>
      <c r="M1537"/>
      <c r="N1537" s="64"/>
      <c r="O1537"/>
      <c r="P1537"/>
      <c r="Q1537"/>
      <c r="R1537" s="64"/>
      <c r="S1537"/>
      <c r="T1537"/>
      <c r="U1537"/>
      <c r="V1537" s="64"/>
      <c r="W1537"/>
      <c r="X1537"/>
      <c r="Y1537"/>
      <c r="Z1537"/>
      <c r="AA1537"/>
      <c r="AB1537"/>
    </row>
    <row r="1538" spans="1:28" x14ac:dyDescent="0.2">
      <c r="A1538"/>
      <c r="B1538"/>
      <c r="C1538" s="52"/>
      <c r="D1538" s="52"/>
      <c r="E1538" s="52"/>
      <c r="F1538"/>
      <c r="G1538"/>
      <c r="H1538"/>
      <c r="I1538"/>
      <c r="J1538" s="64"/>
      <c r="K1538"/>
      <c r="L1538"/>
      <c r="M1538"/>
      <c r="N1538" s="64"/>
      <c r="O1538"/>
      <c r="P1538"/>
      <c r="Q1538"/>
      <c r="R1538" s="64"/>
      <c r="S1538"/>
      <c r="T1538"/>
      <c r="U1538"/>
      <c r="V1538" s="64"/>
      <c r="W1538"/>
      <c r="X1538"/>
      <c r="Y1538"/>
      <c r="Z1538"/>
      <c r="AA1538"/>
      <c r="AB1538"/>
    </row>
    <row r="1539" spans="1:28" x14ac:dyDescent="0.2">
      <c r="A1539"/>
      <c r="B1539"/>
      <c r="C1539" s="52"/>
      <c r="D1539" s="52"/>
      <c r="E1539" s="52"/>
      <c r="F1539"/>
      <c r="G1539"/>
      <c r="H1539"/>
      <c r="I1539"/>
      <c r="J1539" s="64"/>
      <c r="K1539"/>
      <c r="L1539"/>
      <c r="M1539"/>
      <c r="N1539" s="64"/>
      <c r="O1539"/>
      <c r="P1539"/>
      <c r="Q1539"/>
      <c r="R1539" s="64"/>
      <c r="S1539"/>
      <c r="T1539"/>
      <c r="U1539"/>
      <c r="V1539" s="64"/>
      <c r="W1539"/>
      <c r="X1539"/>
      <c r="Y1539"/>
      <c r="Z1539"/>
      <c r="AA1539"/>
      <c r="AB1539"/>
    </row>
    <row r="1540" spans="1:28" x14ac:dyDescent="0.2">
      <c r="A1540"/>
      <c r="B1540"/>
      <c r="C1540" s="52"/>
      <c r="D1540" s="52"/>
      <c r="E1540" s="52"/>
      <c r="F1540"/>
      <c r="G1540"/>
      <c r="H1540"/>
      <c r="I1540"/>
      <c r="J1540" s="64"/>
      <c r="K1540"/>
      <c r="L1540"/>
      <c r="M1540"/>
      <c r="N1540" s="64"/>
      <c r="O1540"/>
      <c r="P1540"/>
      <c r="Q1540"/>
      <c r="R1540" s="64"/>
      <c r="S1540"/>
      <c r="T1540"/>
      <c r="U1540"/>
      <c r="V1540" s="64"/>
      <c r="W1540"/>
      <c r="X1540"/>
      <c r="Y1540"/>
      <c r="Z1540"/>
      <c r="AA1540"/>
      <c r="AB1540"/>
    </row>
    <row r="1541" spans="1:28" x14ac:dyDescent="0.2">
      <c r="A1541"/>
      <c r="B1541"/>
      <c r="C1541" s="52"/>
      <c r="D1541" s="52"/>
      <c r="E1541" s="52"/>
      <c r="F1541"/>
      <c r="G1541"/>
      <c r="H1541"/>
      <c r="I1541"/>
      <c r="J1541" s="64"/>
      <c r="K1541"/>
      <c r="L1541"/>
      <c r="M1541"/>
      <c r="N1541" s="64"/>
      <c r="O1541"/>
      <c r="P1541"/>
      <c r="Q1541"/>
      <c r="R1541" s="64"/>
      <c r="S1541"/>
      <c r="T1541"/>
      <c r="U1541"/>
      <c r="V1541" s="64"/>
      <c r="W1541"/>
      <c r="X1541"/>
      <c r="Y1541"/>
      <c r="Z1541"/>
      <c r="AA1541"/>
      <c r="AB1541"/>
    </row>
    <row r="1542" spans="1:28" x14ac:dyDescent="0.2">
      <c r="A1542"/>
      <c r="B1542"/>
      <c r="C1542" s="52"/>
      <c r="D1542" s="52"/>
      <c r="E1542" s="52"/>
      <c r="F1542"/>
      <c r="G1542"/>
      <c r="H1542"/>
      <c r="I1542"/>
      <c r="J1542" s="64"/>
      <c r="K1542"/>
      <c r="L1542"/>
      <c r="M1542"/>
      <c r="N1542" s="64"/>
      <c r="O1542"/>
      <c r="P1542"/>
      <c r="Q1542"/>
      <c r="R1542" s="64"/>
      <c r="S1542"/>
      <c r="T1542"/>
      <c r="U1542"/>
      <c r="V1542" s="64"/>
      <c r="W1542"/>
      <c r="X1542"/>
      <c r="Y1542"/>
      <c r="Z1542"/>
      <c r="AA1542"/>
      <c r="AB1542"/>
    </row>
    <row r="1543" spans="1:28" x14ac:dyDescent="0.2">
      <c r="A1543"/>
      <c r="B1543"/>
      <c r="C1543" s="52"/>
      <c r="D1543" s="52"/>
      <c r="E1543" s="52"/>
      <c r="F1543"/>
      <c r="G1543"/>
      <c r="H1543"/>
      <c r="I1543"/>
      <c r="J1543" s="64"/>
      <c r="K1543"/>
      <c r="L1543"/>
      <c r="M1543"/>
      <c r="N1543" s="64"/>
      <c r="O1543"/>
      <c r="P1543"/>
      <c r="Q1543"/>
      <c r="R1543" s="64"/>
      <c r="S1543"/>
      <c r="T1543"/>
      <c r="U1543"/>
      <c r="V1543" s="64"/>
      <c r="W1543"/>
      <c r="X1543"/>
      <c r="Y1543"/>
      <c r="Z1543"/>
      <c r="AA1543"/>
      <c r="AB1543"/>
    </row>
    <row r="1544" spans="1:28" x14ac:dyDescent="0.2">
      <c r="A1544"/>
      <c r="B1544"/>
      <c r="C1544" s="52"/>
      <c r="D1544" s="52"/>
      <c r="E1544" s="52"/>
      <c r="F1544"/>
      <c r="G1544"/>
      <c r="H1544"/>
      <c r="I1544"/>
      <c r="J1544" s="64"/>
      <c r="K1544"/>
      <c r="L1544"/>
      <c r="M1544"/>
      <c r="N1544" s="64"/>
      <c r="O1544"/>
      <c r="P1544"/>
      <c r="Q1544"/>
      <c r="R1544" s="64"/>
      <c r="S1544"/>
      <c r="T1544"/>
      <c r="U1544"/>
      <c r="V1544" s="64"/>
      <c r="W1544"/>
      <c r="X1544"/>
      <c r="Y1544"/>
      <c r="Z1544"/>
      <c r="AA1544"/>
      <c r="AB1544"/>
    </row>
    <row r="1545" spans="1:28" x14ac:dyDescent="0.2">
      <c r="A1545"/>
      <c r="B1545"/>
      <c r="C1545" s="52"/>
      <c r="D1545" s="52"/>
      <c r="E1545" s="52"/>
      <c r="F1545"/>
      <c r="G1545"/>
      <c r="H1545"/>
      <c r="I1545"/>
      <c r="J1545" s="64"/>
      <c r="K1545"/>
      <c r="L1545"/>
      <c r="M1545"/>
      <c r="N1545" s="64"/>
      <c r="O1545"/>
      <c r="P1545"/>
      <c r="Q1545"/>
      <c r="R1545" s="64"/>
      <c r="S1545"/>
      <c r="T1545"/>
      <c r="U1545"/>
      <c r="V1545" s="64"/>
      <c r="W1545"/>
      <c r="X1545"/>
      <c r="Y1545"/>
      <c r="Z1545"/>
      <c r="AA1545"/>
      <c r="AB1545"/>
    </row>
    <row r="1546" spans="1:28" x14ac:dyDescent="0.2">
      <c r="A1546"/>
      <c r="B1546"/>
      <c r="C1546" s="52"/>
      <c r="D1546" s="52"/>
      <c r="E1546" s="52"/>
      <c r="F1546"/>
      <c r="G1546"/>
      <c r="H1546"/>
      <c r="I1546"/>
      <c r="J1546" s="64"/>
      <c r="K1546"/>
      <c r="L1546"/>
      <c r="M1546"/>
      <c r="N1546" s="64"/>
      <c r="O1546"/>
      <c r="P1546"/>
      <c r="Q1546"/>
      <c r="R1546" s="64"/>
      <c r="S1546"/>
      <c r="T1546"/>
      <c r="U1546"/>
      <c r="V1546" s="64"/>
      <c r="W1546"/>
      <c r="X1546"/>
      <c r="Y1546"/>
      <c r="Z1546"/>
      <c r="AA1546"/>
      <c r="AB1546"/>
    </row>
    <row r="1547" spans="1:28" x14ac:dyDescent="0.2">
      <c r="A1547"/>
      <c r="B1547"/>
      <c r="C1547" s="52"/>
      <c r="D1547" s="52"/>
      <c r="E1547" s="52"/>
      <c r="F1547"/>
      <c r="G1547"/>
      <c r="H1547"/>
      <c r="I1547"/>
      <c r="J1547" s="64"/>
      <c r="K1547"/>
      <c r="L1547"/>
      <c r="M1547"/>
      <c r="N1547" s="64"/>
      <c r="O1547"/>
      <c r="P1547"/>
      <c r="Q1547"/>
      <c r="R1547" s="64"/>
      <c r="S1547"/>
      <c r="T1547"/>
      <c r="U1547"/>
      <c r="V1547" s="64"/>
      <c r="W1547"/>
      <c r="X1547"/>
      <c r="Y1547"/>
      <c r="Z1547"/>
      <c r="AA1547"/>
      <c r="AB1547"/>
    </row>
    <row r="1548" spans="1:28" x14ac:dyDescent="0.2">
      <c r="A1548"/>
      <c r="B1548"/>
      <c r="C1548" s="52"/>
      <c r="D1548" s="52"/>
      <c r="E1548" s="52"/>
      <c r="F1548"/>
      <c r="G1548"/>
      <c r="H1548"/>
      <c r="I1548"/>
      <c r="J1548" s="64"/>
      <c r="K1548"/>
      <c r="L1548"/>
      <c r="M1548"/>
      <c r="N1548" s="64"/>
      <c r="O1548"/>
      <c r="P1548"/>
      <c r="Q1548"/>
      <c r="R1548" s="64"/>
      <c r="S1548"/>
      <c r="T1548"/>
      <c r="U1548"/>
      <c r="V1548" s="64"/>
      <c r="W1548"/>
      <c r="X1548"/>
      <c r="Y1548"/>
      <c r="Z1548"/>
      <c r="AA1548"/>
      <c r="AB1548"/>
    </row>
    <row r="1549" spans="1:28" x14ac:dyDescent="0.2">
      <c r="A1549"/>
      <c r="B1549"/>
      <c r="C1549" s="52"/>
      <c r="D1549" s="52"/>
      <c r="E1549" s="52"/>
      <c r="F1549"/>
      <c r="G1549"/>
      <c r="H1549"/>
      <c r="I1549"/>
      <c r="J1549" s="64"/>
      <c r="K1549"/>
      <c r="L1549"/>
      <c r="M1549"/>
      <c r="N1549" s="64"/>
      <c r="O1549"/>
      <c r="P1549"/>
      <c r="Q1549"/>
      <c r="R1549" s="64"/>
      <c r="S1549"/>
      <c r="T1549"/>
      <c r="U1549"/>
      <c r="V1549" s="64"/>
      <c r="W1549"/>
      <c r="X1549"/>
      <c r="Y1549"/>
      <c r="Z1549"/>
      <c r="AA1549"/>
      <c r="AB1549"/>
    </row>
    <row r="1550" spans="1:28" x14ac:dyDescent="0.2">
      <c r="A1550"/>
      <c r="B1550"/>
      <c r="C1550" s="52"/>
      <c r="D1550" s="52"/>
      <c r="E1550" s="52"/>
      <c r="F1550"/>
      <c r="G1550"/>
      <c r="H1550"/>
      <c r="I1550"/>
      <c r="J1550" s="64"/>
      <c r="K1550"/>
      <c r="L1550"/>
      <c r="M1550"/>
      <c r="N1550" s="64"/>
      <c r="O1550"/>
      <c r="P1550"/>
      <c r="Q1550"/>
      <c r="R1550" s="64"/>
      <c r="S1550"/>
      <c r="T1550"/>
      <c r="U1550"/>
      <c r="V1550" s="64"/>
      <c r="W1550"/>
      <c r="X1550"/>
      <c r="Y1550"/>
      <c r="Z1550"/>
      <c r="AA1550"/>
      <c r="AB1550"/>
    </row>
    <row r="1551" spans="1:28" x14ac:dyDescent="0.2">
      <c r="A1551"/>
      <c r="B1551"/>
      <c r="C1551" s="52"/>
      <c r="D1551" s="52"/>
      <c r="E1551" s="52"/>
      <c r="F1551"/>
      <c r="G1551"/>
      <c r="H1551"/>
      <c r="I1551"/>
      <c r="J1551" s="64"/>
      <c r="K1551"/>
      <c r="L1551"/>
      <c r="M1551"/>
      <c r="N1551" s="64"/>
      <c r="O1551"/>
      <c r="P1551"/>
      <c r="Q1551"/>
      <c r="R1551" s="64"/>
      <c r="S1551"/>
      <c r="T1551"/>
      <c r="U1551"/>
      <c r="V1551" s="64"/>
      <c r="W1551"/>
      <c r="X1551"/>
      <c r="Y1551"/>
      <c r="Z1551"/>
      <c r="AA1551"/>
      <c r="AB1551"/>
    </row>
    <row r="1552" spans="1:28" x14ac:dyDescent="0.2">
      <c r="A1552"/>
      <c r="B1552"/>
      <c r="C1552" s="52"/>
      <c r="D1552" s="52"/>
      <c r="E1552" s="52"/>
      <c r="F1552"/>
      <c r="G1552"/>
      <c r="H1552"/>
      <c r="I1552"/>
      <c r="J1552" s="64"/>
      <c r="K1552"/>
      <c r="L1552"/>
      <c r="M1552"/>
      <c r="N1552" s="64"/>
      <c r="O1552"/>
      <c r="P1552"/>
      <c r="Q1552"/>
      <c r="R1552" s="64"/>
      <c r="S1552"/>
      <c r="T1552"/>
      <c r="U1552"/>
      <c r="V1552" s="64"/>
      <c r="W1552"/>
      <c r="X1552"/>
      <c r="Y1552"/>
      <c r="Z1552"/>
      <c r="AA1552"/>
      <c r="AB1552"/>
    </row>
    <row r="1553" spans="1:28" x14ac:dyDescent="0.2">
      <c r="A1553"/>
      <c r="B1553"/>
      <c r="C1553" s="52"/>
      <c r="D1553" s="52"/>
      <c r="E1553" s="52"/>
      <c r="F1553"/>
      <c r="G1553"/>
      <c r="H1553"/>
      <c r="I1553"/>
      <c r="J1553" s="64"/>
      <c r="K1553"/>
      <c r="L1553"/>
      <c r="M1553"/>
      <c r="N1553" s="64"/>
      <c r="O1553"/>
      <c r="P1553"/>
      <c r="Q1553"/>
      <c r="R1553" s="64"/>
      <c r="S1553"/>
      <c r="T1553"/>
      <c r="U1553"/>
      <c r="V1553" s="64"/>
      <c r="W1553"/>
      <c r="X1553"/>
      <c r="Y1553"/>
      <c r="Z1553"/>
      <c r="AA1553"/>
      <c r="AB1553"/>
    </row>
    <row r="1554" spans="1:28" x14ac:dyDescent="0.2">
      <c r="A1554"/>
      <c r="B1554"/>
      <c r="C1554" s="52"/>
      <c r="D1554" s="52"/>
      <c r="E1554" s="52"/>
      <c r="F1554"/>
      <c r="G1554"/>
      <c r="H1554"/>
      <c r="I1554"/>
      <c r="J1554" s="64"/>
      <c r="K1554"/>
      <c r="L1554"/>
      <c r="M1554"/>
      <c r="N1554" s="64"/>
      <c r="O1554"/>
      <c r="P1554"/>
      <c r="Q1554"/>
      <c r="R1554" s="64"/>
      <c r="S1554"/>
      <c r="T1554"/>
      <c r="U1554"/>
      <c r="V1554" s="64"/>
      <c r="W1554"/>
      <c r="X1554"/>
      <c r="Y1554"/>
      <c r="Z1554"/>
      <c r="AA1554"/>
      <c r="AB1554"/>
    </row>
    <row r="1555" spans="1:28" x14ac:dyDescent="0.2">
      <c r="A1555"/>
      <c r="B1555"/>
      <c r="C1555" s="52"/>
      <c r="D1555" s="52"/>
      <c r="E1555" s="52"/>
      <c r="F1555"/>
      <c r="G1555"/>
      <c r="H1555"/>
      <c r="I1555"/>
      <c r="J1555" s="64"/>
      <c r="K1555"/>
      <c r="L1555"/>
      <c r="M1555"/>
      <c r="N1555" s="64"/>
      <c r="O1555"/>
      <c r="P1555"/>
      <c r="Q1555"/>
      <c r="R1555" s="64"/>
      <c r="S1555"/>
      <c r="T1555"/>
      <c r="U1555"/>
      <c r="V1555" s="64"/>
      <c r="W1555"/>
      <c r="X1555"/>
      <c r="Y1555"/>
      <c r="Z1555"/>
      <c r="AA1555"/>
      <c r="AB1555"/>
    </row>
    <row r="1556" spans="1:28" x14ac:dyDescent="0.2">
      <c r="A1556"/>
      <c r="B1556"/>
      <c r="C1556" s="52"/>
      <c r="D1556" s="52"/>
      <c r="E1556" s="52"/>
      <c r="F1556"/>
      <c r="G1556"/>
      <c r="H1556"/>
      <c r="I1556"/>
      <c r="J1556" s="64"/>
      <c r="K1556"/>
      <c r="L1556"/>
      <c r="M1556"/>
      <c r="N1556" s="64"/>
      <c r="O1556"/>
      <c r="P1556"/>
      <c r="Q1556"/>
      <c r="R1556" s="64"/>
      <c r="S1556"/>
      <c r="T1556"/>
      <c r="U1556"/>
      <c r="V1556" s="64"/>
      <c r="W1556"/>
      <c r="X1556"/>
      <c r="Y1556"/>
      <c r="Z1556"/>
      <c r="AA1556"/>
      <c r="AB1556"/>
    </row>
    <row r="1557" spans="1:28" x14ac:dyDescent="0.2">
      <c r="A1557"/>
      <c r="B1557"/>
      <c r="C1557" s="52"/>
      <c r="D1557" s="52"/>
      <c r="E1557" s="52"/>
      <c r="F1557"/>
      <c r="G1557"/>
      <c r="H1557"/>
      <c r="I1557"/>
      <c r="J1557" s="64"/>
      <c r="K1557"/>
      <c r="L1557"/>
      <c r="M1557"/>
      <c r="N1557" s="64"/>
      <c r="O1557"/>
      <c r="P1557"/>
      <c r="Q1557"/>
      <c r="R1557" s="64"/>
      <c r="S1557"/>
      <c r="T1557"/>
      <c r="U1557"/>
      <c r="V1557" s="64"/>
      <c r="W1557"/>
      <c r="X1557"/>
      <c r="Y1557"/>
      <c r="Z1557"/>
      <c r="AA1557"/>
      <c r="AB1557"/>
    </row>
    <row r="1558" spans="1:28" x14ac:dyDescent="0.2">
      <c r="A1558"/>
      <c r="B1558"/>
      <c r="C1558" s="52"/>
      <c r="D1558" s="52"/>
      <c r="E1558" s="52"/>
      <c r="F1558"/>
      <c r="G1558"/>
      <c r="H1558"/>
      <c r="I1558"/>
      <c r="J1558" s="64"/>
      <c r="K1558"/>
      <c r="L1558"/>
      <c r="M1558"/>
      <c r="N1558" s="64"/>
      <c r="O1558"/>
      <c r="P1558"/>
      <c r="Q1558"/>
      <c r="R1558" s="64"/>
      <c r="S1558"/>
      <c r="T1558"/>
      <c r="U1558"/>
      <c r="V1558" s="64"/>
      <c r="W1558"/>
      <c r="X1558"/>
      <c r="Y1558"/>
      <c r="Z1558"/>
      <c r="AA1558"/>
      <c r="AB1558"/>
    </row>
    <row r="1559" spans="1:28" x14ac:dyDescent="0.2">
      <c r="A1559"/>
      <c r="B1559"/>
      <c r="C1559" s="52"/>
      <c r="D1559" s="52"/>
      <c r="E1559" s="52"/>
      <c r="F1559"/>
      <c r="G1559"/>
      <c r="H1559"/>
      <c r="I1559"/>
      <c r="J1559" s="64"/>
      <c r="K1559"/>
      <c r="L1559"/>
      <c r="M1559"/>
      <c r="N1559" s="64"/>
      <c r="O1559"/>
      <c r="P1559"/>
      <c r="Q1559"/>
      <c r="R1559" s="64"/>
      <c r="S1559"/>
      <c r="T1559"/>
      <c r="U1559"/>
      <c r="V1559" s="64"/>
      <c r="W1559"/>
      <c r="X1559"/>
      <c r="Y1559"/>
      <c r="Z1559"/>
      <c r="AA1559"/>
      <c r="AB1559"/>
    </row>
    <row r="1560" spans="1:28" x14ac:dyDescent="0.2">
      <c r="A1560"/>
      <c r="B1560"/>
      <c r="C1560" s="52"/>
      <c r="D1560" s="52"/>
      <c r="E1560" s="52"/>
      <c r="F1560"/>
      <c r="G1560"/>
      <c r="H1560"/>
      <c r="I1560"/>
      <c r="J1560" s="64"/>
      <c r="K1560"/>
      <c r="L1560"/>
      <c r="M1560"/>
      <c r="N1560" s="64"/>
      <c r="O1560"/>
      <c r="P1560"/>
      <c r="Q1560"/>
      <c r="R1560" s="64"/>
      <c r="S1560"/>
      <c r="T1560"/>
      <c r="U1560"/>
      <c r="V1560" s="64"/>
      <c r="W1560"/>
      <c r="X1560"/>
      <c r="Y1560"/>
      <c r="Z1560"/>
      <c r="AA1560"/>
      <c r="AB1560"/>
    </row>
    <row r="1561" spans="1:28" x14ac:dyDescent="0.2">
      <c r="A1561"/>
      <c r="B1561"/>
      <c r="C1561" s="52"/>
      <c r="D1561" s="52"/>
      <c r="E1561" s="52"/>
      <c r="F1561"/>
      <c r="G1561"/>
      <c r="H1561"/>
      <c r="I1561"/>
      <c r="J1561" s="64"/>
      <c r="K1561"/>
      <c r="L1561"/>
      <c r="M1561"/>
      <c r="N1561" s="64"/>
      <c r="O1561"/>
      <c r="P1561"/>
      <c r="Q1561"/>
      <c r="R1561" s="64"/>
      <c r="S1561"/>
      <c r="T1561"/>
      <c r="U1561"/>
      <c r="V1561" s="64"/>
      <c r="W1561"/>
      <c r="X1561"/>
      <c r="Y1561"/>
      <c r="Z1561"/>
      <c r="AA1561"/>
      <c r="AB1561"/>
    </row>
    <row r="1562" spans="1:28" x14ac:dyDescent="0.2">
      <c r="A1562"/>
      <c r="B1562"/>
      <c r="C1562" s="52"/>
      <c r="D1562" s="52"/>
      <c r="E1562" s="52"/>
      <c r="F1562"/>
      <c r="G1562"/>
      <c r="H1562"/>
      <c r="I1562"/>
      <c r="J1562" s="64"/>
      <c r="K1562"/>
      <c r="L1562"/>
      <c r="M1562"/>
      <c r="N1562" s="64"/>
      <c r="O1562"/>
      <c r="P1562"/>
      <c r="Q1562"/>
      <c r="R1562" s="64"/>
      <c r="S1562"/>
      <c r="T1562"/>
      <c r="U1562"/>
      <c r="V1562" s="64"/>
      <c r="W1562"/>
      <c r="X1562"/>
      <c r="Y1562"/>
      <c r="Z1562"/>
      <c r="AA1562"/>
      <c r="AB1562"/>
    </row>
    <row r="1563" spans="1:28" x14ac:dyDescent="0.2">
      <c r="A1563"/>
      <c r="B1563"/>
      <c r="C1563" s="52"/>
      <c r="D1563" s="52"/>
      <c r="E1563" s="52"/>
      <c r="F1563"/>
      <c r="G1563"/>
      <c r="H1563"/>
      <c r="I1563"/>
      <c r="J1563" s="64"/>
      <c r="K1563"/>
      <c r="L1563"/>
      <c r="M1563"/>
      <c r="N1563" s="64"/>
      <c r="O1563"/>
      <c r="P1563"/>
      <c r="Q1563"/>
      <c r="R1563" s="64"/>
      <c r="S1563"/>
      <c r="T1563"/>
      <c r="U1563"/>
      <c r="V1563" s="64"/>
      <c r="W1563"/>
      <c r="X1563"/>
      <c r="Y1563"/>
      <c r="Z1563"/>
      <c r="AA1563"/>
      <c r="AB1563"/>
    </row>
    <row r="1564" spans="1:28" x14ac:dyDescent="0.2">
      <c r="A1564"/>
      <c r="B1564"/>
      <c r="C1564" s="52"/>
      <c r="D1564" s="52"/>
      <c r="E1564" s="52"/>
      <c r="F1564"/>
      <c r="G1564"/>
      <c r="H1564"/>
      <c r="I1564"/>
      <c r="J1564" s="64"/>
      <c r="K1564"/>
      <c r="L1564"/>
      <c r="M1564"/>
      <c r="N1564" s="64"/>
      <c r="O1564"/>
      <c r="P1564"/>
      <c r="Q1564"/>
      <c r="R1564" s="64"/>
      <c r="S1564"/>
      <c r="T1564"/>
      <c r="U1564"/>
      <c r="V1564" s="64"/>
      <c r="W1564"/>
      <c r="X1564"/>
      <c r="Y1564"/>
      <c r="Z1564"/>
      <c r="AA1564"/>
      <c r="AB1564"/>
    </row>
    <row r="1565" spans="1:28" x14ac:dyDescent="0.2">
      <c r="A1565"/>
      <c r="B1565"/>
      <c r="C1565" s="52"/>
      <c r="D1565" s="52"/>
      <c r="E1565" s="52"/>
      <c r="F1565"/>
      <c r="G1565"/>
      <c r="H1565"/>
      <c r="I1565"/>
      <c r="J1565" s="64"/>
      <c r="K1565"/>
      <c r="L1565"/>
      <c r="M1565"/>
      <c r="N1565" s="64"/>
      <c r="O1565"/>
      <c r="P1565"/>
      <c r="Q1565"/>
      <c r="R1565" s="64"/>
      <c r="S1565"/>
      <c r="T1565"/>
      <c r="U1565"/>
      <c r="V1565" s="64"/>
      <c r="W1565"/>
      <c r="X1565"/>
      <c r="Y1565"/>
      <c r="Z1565"/>
      <c r="AA1565"/>
      <c r="AB1565"/>
    </row>
    <row r="1566" spans="1:28" x14ac:dyDescent="0.2">
      <c r="A1566"/>
      <c r="B1566"/>
      <c r="C1566" s="52"/>
      <c r="D1566" s="52"/>
      <c r="E1566" s="52"/>
      <c r="F1566"/>
      <c r="G1566"/>
      <c r="H1566"/>
      <c r="I1566"/>
      <c r="J1566" s="64"/>
      <c r="K1566"/>
      <c r="L1566"/>
      <c r="M1566"/>
      <c r="N1566" s="64"/>
      <c r="O1566"/>
      <c r="P1566"/>
      <c r="Q1566"/>
      <c r="R1566" s="64"/>
      <c r="S1566"/>
      <c r="T1566"/>
      <c r="U1566"/>
      <c r="V1566" s="64"/>
      <c r="W1566"/>
      <c r="X1566"/>
      <c r="Y1566"/>
      <c r="Z1566"/>
      <c r="AA1566"/>
      <c r="AB1566"/>
    </row>
    <row r="1567" spans="1:28" x14ac:dyDescent="0.2">
      <c r="A1567"/>
      <c r="B1567"/>
      <c r="C1567" s="52"/>
      <c r="D1567" s="52"/>
      <c r="E1567" s="52"/>
      <c r="F1567"/>
      <c r="G1567"/>
      <c r="H1567"/>
      <c r="I1567"/>
      <c r="J1567" s="64"/>
      <c r="K1567"/>
      <c r="L1567"/>
      <c r="M1567"/>
      <c r="N1567" s="64"/>
      <c r="O1567"/>
      <c r="P1567"/>
      <c r="Q1567"/>
      <c r="R1567" s="64"/>
      <c r="S1567"/>
      <c r="T1567"/>
      <c r="U1567"/>
      <c r="V1567" s="64"/>
      <c r="W1567"/>
      <c r="X1567"/>
      <c r="Y1567"/>
      <c r="Z1567"/>
      <c r="AA1567"/>
      <c r="AB1567"/>
    </row>
    <row r="1568" spans="1:28" x14ac:dyDescent="0.2">
      <c r="A1568"/>
      <c r="B1568"/>
      <c r="C1568" s="52"/>
      <c r="D1568" s="52"/>
      <c r="E1568" s="52"/>
      <c r="F1568"/>
      <c r="G1568"/>
      <c r="H1568"/>
      <c r="I1568"/>
      <c r="J1568" s="64"/>
      <c r="K1568"/>
      <c r="L1568"/>
      <c r="M1568"/>
      <c r="N1568" s="64"/>
      <c r="O1568"/>
      <c r="P1568"/>
      <c r="Q1568"/>
      <c r="R1568" s="64"/>
      <c r="S1568"/>
      <c r="T1568"/>
      <c r="U1568"/>
      <c r="V1568" s="64"/>
      <c r="W1568"/>
      <c r="X1568"/>
      <c r="Y1568"/>
      <c r="Z1568"/>
      <c r="AA1568"/>
      <c r="AB1568"/>
    </row>
    <row r="1569" spans="1:28" x14ac:dyDescent="0.2">
      <c r="A1569"/>
      <c r="B1569"/>
      <c r="C1569" s="52"/>
      <c r="D1569" s="52"/>
      <c r="E1569" s="52"/>
      <c r="F1569"/>
      <c r="G1569"/>
      <c r="H1569"/>
      <c r="I1569"/>
      <c r="J1569" s="64"/>
      <c r="K1569"/>
      <c r="L1569"/>
      <c r="M1569"/>
      <c r="N1569" s="64"/>
      <c r="O1569"/>
      <c r="P1569"/>
      <c r="Q1569"/>
      <c r="R1569" s="64"/>
      <c r="S1569"/>
      <c r="T1569"/>
      <c r="U1569"/>
      <c r="V1569" s="64"/>
      <c r="W1569"/>
      <c r="X1569"/>
      <c r="Y1569"/>
      <c r="Z1569"/>
      <c r="AA1569"/>
      <c r="AB1569"/>
    </row>
    <row r="1570" spans="1:28" x14ac:dyDescent="0.2">
      <c r="A1570"/>
      <c r="B1570"/>
      <c r="C1570" s="52"/>
      <c r="D1570" s="52"/>
      <c r="E1570" s="52"/>
      <c r="F1570"/>
      <c r="G1570"/>
      <c r="H1570"/>
      <c r="I1570"/>
      <c r="J1570" s="64"/>
      <c r="K1570"/>
      <c r="L1570"/>
      <c r="M1570"/>
      <c r="N1570" s="64"/>
      <c r="O1570"/>
      <c r="P1570"/>
      <c r="Q1570"/>
      <c r="R1570" s="64"/>
      <c r="S1570"/>
      <c r="T1570"/>
      <c r="U1570"/>
      <c r="V1570" s="64"/>
      <c r="W1570"/>
      <c r="X1570"/>
      <c r="Y1570"/>
      <c r="Z1570"/>
      <c r="AA1570"/>
      <c r="AB1570"/>
    </row>
    <row r="1571" spans="1:28" x14ac:dyDescent="0.2">
      <c r="A1571"/>
      <c r="B1571"/>
      <c r="C1571" s="52"/>
      <c r="D1571" s="52"/>
      <c r="E1571" s="52"/>
      <c r="F1571"/>
      <c r="G1571"/>
      <c r="H1571"/>
      <c r="I1571"/>
      <c r="J1571" s="64"/>
      <c r="K1571"/>
      <c r="L1571"/>
      <c r="M1571"/>
      <c r="N1571" s="64"/>
      <c r="O1571"/>
      <c r="P1571"/>
      <c r="Q1571"/>
      <c r="R1571" s="64"/>
      <c r="S1571"/>
      <c r="T1571"/>
      <c r="U1571"/>
      <c r="V1571" s="64"/>
      <c r="W1571"/>
      <c r="X1571"/>
      <c r="Y1571"/>
      <c r="Z1571"/>
      <c r="AA1571"/>
      <c r="AB1571"/>
    </row>
    <row r="1572" spans="1:28" x14ac:dyDescent="0.2">
      <c r="A1572"/>
      <c r="B1572"/>
      <c r="C1572" s="52"/>
      <c r="D1572" s="52"/>
      <c r="E1572" s="52"/>
      <c r="F1572"/>
      <c r="G1572"/>
      <c r="H1572"/>
      <c r="I1572"/>
      <c r="J1572" s="64"/>
      <c r="K1572"/>
      <c r="L1572"/>
      <c r="M1572"/>
      <c r="N1572" s="64"/>
      <c r="O1572"/>
      <c r="P1572"/>
      <c r="Q1572"/>
      <c r="R1572" s="64"/>
      <c r="S1572"/>
      <c r="T1572"/>
      <c r="U1572"/>
      <c r="V1572" s="64"/>
      <c r="W1572"/>
      <c r="X1572"/>
      <c r="Y1572"/>
      <c r="Z1572"/>
      <c r="AA1572"/>
      <c r="AB1572"/>
    </row>
    <row r="1573" spans="1:28" x14ac:dyDescent="0.2">
      <c r="A1573"/>
      <c r="B1573"/>
      <c r="C1573" s="52"/>
      <c r="D1573" s="52"/>
      <c r="E1573" s="52"/>
      <c r="F1573"/>
      <c r="G1573"/>
      <c r="H1573"/>
      <c r="I1573"/>
      <c r="J1573" s="64"/>
      <c r="K1573"/>
      <c r="L1573"/>
      <c r="M1573"/>
      <c r="N1573" s="64"/>
      <c r="O1573"/>
      <c r="P1573"/>
      <c r="Q1573"/>
      <c r="R1573" s="64"/>
      <c r="S1573"/>
      <c r="T1573"/>
      <c r="U1573"/>
      <c r="V1573" s="64"/>
      <c r="W1573"/>
      <c r="X1573"/>
      <c r="Y1573"/>
      <c r="Z1573"/>
      <c r="AA1573"/>
      <c r="AB1573"/>
    </row>
    <row r="1574" spans="1:28" x14ac:dyDescent="0.2">
      <c r="A1574"/>
      <c r="B1574"/>
      <c r="C1574" s="52"/>
      <c r="D1574" s="52"/>
      <c r="E1574" s="52"/>
      <c r="F1574"/>
      <c r="G1574"/>
      <c r="H1574"/>
      <c r="I1574"/>
      <c r="J1574" s="64"/>
      <c r="K1574"/>
      <c r="L1574"/>
      <c r="M1574"/>
      <c r="N1574" s="64"/>
      <c r="O1574"/>
      <c r="P1574"/>
      <c r="Q1574"/>
      <c r="R1574" s="64"/>
      <c r="S1574"/>
      <c r="T1574"/>
      <c r="U1574"/>
      <c r="V1574" s="64"/>
      <c r="W1574"/>
      <c r="X1574"/>
      <c r="Y1574"/>
      <c r="Z1574"/>
      <c r="AA1574"/>
      <c r="AB1574"/>
    </row>
    <row r="1575" spans="1:28" x14ac:dyDescent="0.2">
      <c r="A1575"/>
      <c r="B1575"/>
      <c r="C1575" s="52"/>
      <c r="D1575" s="52"/>
      <c r="E1575" s="52"/>
      <c r="F1575"/>
      <c r="G1575"/>
      <c r="H1575"/>
      <c r="I1575"/>
      <c r="J1575" s="64"/>
      <c r="K1575"/>
      <c r="L1575"/>
      <c r="M1575"/>
      <c r="N1575" s="64"/>
      <c r="O1575"/>
      <c r="P1575"/>
      <c r="Q1575"/>
      <c r="R1575" s="64"/>
      <c r="S1575"/>
      <c r="T1575"/>
      <c r="U1575"/>
      <c r="V1575" s="64"/>
      <c r="W1575"/>
      <c r="X1575"/>
      <c r="Y1575"/>
      <c r="Z1575"/>
      <c r="AA1575"/>
      <c r="AB1575"/>
    </row>
    <row r="1576" spans="1:28" x14ac:dyDescent="0.2">
      <c r="A1576"/>
      <c r="B1576"/>
      <c r="C1576" s="52"/>
      <c r="D1576" s="52"/>
      <c r="E1576" s="52"/>
      <c r="F1576"/>
      <c r="G1576"/>
      <c r="H1576"/>
      <c r="I1576"/>
      <c r="J1576" s="64"/>
      <c r="K1576"/>
      <c r="L1576"/>
      <c r="M1576"/>
      <c r="N1576" s="64"/>
      <c r="O1576"/>
      <c r="P1576"/>
      <c r="Q1576"/>
      <c r="R1576" s="64"/>
      <c r="S1576"/>
      <c r="T1576"/>
      <c r="U1576"/>
      <c r="V1576" s="64"/>
      <c r="W1576"/>
      <c r="X1576"/>
      <c r="Y1576"/>
      <c r="Z1576"/>
      <c r="AA1576"/>
      <c r="AB1576"/>
    </row>
    <row r="1577" spans="1:28" x14ac:dyDescent="0.2">
      <c r="A1577"/>
      <c r="B1577"/>
      <c r="C1577" s="52"/>
      <c r="D1577" s="52"/>
      <c r="E1577" s="52"/>
      <c r="F1577"/>
      <c r="G1577"/>
      <c r="H1577"/>
      <c r="I1577"/>
      <c r="J1577" s="64"/>
      <c r="K1577"/>
      <c r="L1577"/>
      <c r="M1577"/>
      <c r="N1577" s="64"/>
      <c r="O1577"/>
      <c r="P1577"/>
      <c r="Q1577"/>
      <c r="R1577" s="64"/>
      <c r="S1577"/>
      <c r="T1577"/>
      <c r="U1577"/>
      <c r="V1577" s="64"/>
      <c r="W1577"/>
      <c r="X1577"/>
      <c r="Y1577"/>
      <c r="Z1577"/>
      <c r="AA1577"/>
      <c r="AB1577"/>
    </row>
    <row r="1578" spans="1:28" x14ac:dyDescent="0.2">
      <c r="A1578"/>
      <c r="B1578"/>
      <c r="C1578" s="52"/>
      <c r="D1578" s="52"/>
      <c r="E1578" s="52"/>
      <c r="F1578"/>
      <c r="G1578"/>
      <c r="H1578"/>
      <c r="I1578"/>
      <c r="J1578" s="64"/>
      <c r="K1578"/>
      <c r="L1578"/>
      <c r="M1578"/>
      <c r="N1578" s="64"/>
      <c r="O1578"/>
      <c r="P1578"/>
      <c r="Q1578"/>
      <c r="R1578" s="64"/>
      <c r="S1578"/>
      <c r="T1578"/>
      <c r="U1578"/>
      <c r="V1578" s="64"/>
      <c r="W1578"/>
      <c r="X1578"/>
      <c r="Y1578"/>
      <c r="Z1578"/>
      <c r="AA1578"/>
      <c r="AB1578"/>
    </row>
    <row r="1579" spans="1:28" x14ac:dyDescent="0.2">
      <c r="A1579"/>
      <c r="B1579"/>
      <c r="C1579" s="52"/>
      <c r="D1579" s="52"/>
      <c r="E1579" s="52"/>
      <c r="F1579"/>
      <c r="G1579"/>
      <c r="H1579"/>
      <c r="I1579"/>
      <c r="J1579" s="64"/>
      <c r="K1579"/>
      <c r="L1579"/>
      <c r="M1579"/>
      <c r="N1579" s="64"/>
      <c r="O1579"/>
      <c r="P1579"/>
      <c r="Q1579"/>
      <c r="R1579" s="64"/>
      <c r="S1579"/>
      <c r="T1579"/>
      <c r="U1579"/>
      <c r="V1579" s="64"/>
      <c r="W1579"/>
      <c r="X1579"/>
      <c r="Y1579"/>
      <c r="Z1579"/>
      <c r="AA1579"/>
      <c r="AB1579"/>
    </row>
    <row r="1580" spans="1:28" x14ac:dyDescent="0.2">
      <c r="A1580"/>
      <c r="B1580"/>
      <c r="C1580" s="52"/>
      <c r="D1580" s="52"/>
      <c r="E1580" s="52"/>
      <c r="F1580"/>
      <c r="G1580"/>
      <c r="H1580"/>
      <c r="I1580"/>
      <c r="J1580" s="64"/>
      <c r="K1580"/>
      <c r="L1580"/>
      <c r="M1580"/>
      <c r="N1580" s="64"/>
      <c r="O1580"/>
      <c r="P1580"/>
      <c r="Q1580"/>
      <c r="R1580" s="64"/>
      <c r="S1580"/>
      <c r="T1580"/>
      <c r="U1580"/>
      <c r="V1580" s="64"/>
      <c r="W1580"/>
      <c r="X1580"/>
      <c r="Y1580"/>
      <c r="Z1580"/>
      <c r="AA1580"/>
      <c r="AB1580"/>
    </row>
    <row r="1581" spans="1:28" x14ac:dyDescent="0.2">
      <c r="A1581"/>
      <c r="B1581"/>
      <c r="C1581" s="52"/>
      <c r="D1581" s="52"/>
      <c r="E1581" s="52"/>
      <c r="F1581"/>
      <c r="G1581"/>
      <c r="H1581"/>
      <c r="I1581"/>
      <c r="J1581" s="64"/>
      <c r="K1581"/>
      <c r="L1581"/>
      <c r="M1581"/>
      <c r="N1581" s="64"/>
      <c r="O1581"/>
      <c r="P1581"/>
      <c r="Q1581"/>
      <c r="R1581" s="64"/>
      <c r="S1581"/>
      <c r="T1581"/>
      <c r="U1581"/>
      <c r="V1581" s="64"/>
      <c r="W1581"/>
      <c r="X1581"/>
      <c r="Y1581"/>
      <c r="Z1581"/>
      <c r="AA1581"/>
      <c r="AB1581"/>
    </row>
    <row r="1582" spans="1:28" x14ac:dyDescent="0.2">
      <c r="A1582"/>
      <c r="B1582"/>
      <c r="C1582" s="52"/>
      <c r="D1582" s="52"/>
      <c r="E1582" s="52"/>
      <c r="F1582"/>
      <c r="G1582"/>
      <c r="H1582"/>
      <c r="I1582"/>
      <c r="J1582" s="64"/>
      <c r="K1582"/>
      <c r="L1582"/>
      <c r="M1582"/>
      <c r="N1582" s="64"/>
      <c r="O1582"/>
      <c r="P1582"/>
      <c r="Q1582"/>
      <c r="R1582" s="64"/>
      <c r="S1582"/>
      <c r="T1582"/>
      <c r="U1582"/>
      <c r="V1582" s="64"/>
      <c r="W1582"/>
      <c r="X1582"/>
      <c r="Y1582"/>
      <c r="Z1582"/>
      <c r="AA1582"/>
      <c r="AB1582"/>
    </row>
    <row r="1583" spans="1:28" x14ac:dyDescent="0.2">
      <c r="A1583"/>
      <c r="B1583"/>
      <c r="C1583" s="52"/>
      <c r="D1583" s="52"/>
      <c r="E1583" s="52"/>
      <c r="F1583"/>
      <c r="G1583"/>
      <c r="H1583"/>
      <c r="I1583"/>
      <c r="J1583" s="64"/>
      <c r="K1583"/>
      <c r="L1583"/>
      <c r="M1583"/>
      <c r="N1583" s="64"/>
      <c r="O1583"/>
      <c r="P1583"/>
      <c r="Q1583"/>
      <c r="R1583" s="64"/>
      <c r="S1583"/>
      <c r="T1583"/>
      <c r="U1583"/>
      <c r="V1583" s="64"/>
      <c r="W1583"/>
      <c r="X1583"/>
      <c r="Y1583"/>
      <c r="Z1583"/>
      <c r="AA1583"/>
      <c r="AB1583"/>
    </row>
    <row r="1584" spans="1:28" x14ac:dyDescent="0.2">
      <c r="A1584"/>
      <c r="B1584"/>
      <c r="C1584" s="52"/>
      <c r="D1584" s="52"/>
      <c r="E1584" s="52"/>
      <c r="F1584"/>
      <c r="G1584"/>
      <c r="H1584"/>
      <c r="I1584"/>
      <c r="J1584" s="64"/>
      <c r="K1584"/>
      <c r="L1584"/>
      <c r="M1584"/>
      <c r="N1584" s="64"/>
      <c r="O1584"/>
      <c r="P1584"/>
      <c r="Q1584"/>
      <c r="R1584" s="64"/>
      <c r="S1584"/>
      <c r="T1584"/>
      <c r="U1584"/>
      <c r="V1584" s="64"/>
      <c r="W1584"/>
      <c r="X1584"/>
      <c r="Y1584"/>
      <c r="Z1584"/>
      <c r="AA1584"/>
      <c r="AB1584"/>
    </row>
    <row r="1585" spans="1:28" x14ac:dyDescent="0.2">
      <c r="A1585"/>
      <c r="B1585"/>
      <c r="C1585" s="52"/>
      <c r="D1585" s="52"/>
      <c r="E1585" s="52"/>
      <c r="F1585"/>
      <c r="G1585"/>
      <c r="H1585"/>
      <c r="I1585"/>
      <c r="J1585" s="64"/>
      <c r="K1585"/>
      <c r="L1585"/>
      <c r="M1585"/>
      <c r="N1585" s="64"/>
      <c r="O1585"/>
      <c r="P1585"/>
      <c r="Q1585"/>
      <c r="R1585" s="64"/>
      <c r="S1585"/>
      <c r="T1585"/>
      <c r="U1585"/>
      <c r="V1585" s="64"/>
      <c r="W1585"/>
      <c r="X1585"/>
      <c r="Y1585"/>
      <c r="Z1585"/>
      <c r="AA1585"/>
      <c r="AB1585"/>
    </row>
    <row r="1586" spans="1:28" x14ac:dyDescent="0.2">
      <c r="A1586"/>
      <c r="B1586"/>
      <c r="C1586" s="52"/>
      <c r="D1586" s="52"/>
      <c r="E1586" s="52"/>
      <c r="F1586"/>
      <c r="G1586"/>
      <c r="H1586"/>
      <c r="I1586"/>
      <c r="J1586" s="64"/>
      <c r="K1586"/>
      <c r="L1586"/>
      <c r="M1586"/>
      <c r="N1586" s="64"/>
      <c r="O1586"/>
      <c r="P1586"/>
      <c r="Q1586"/>
      <c r="R1586" s="64"/>
      <c r="S1586"/>
      <c r="T1586"/>
      <c r="U1586"/>
      <c r="V1586" s="64"/>
      <c r="W1586"/>
      <c r="X1586"/>
      <c r="Y1586"/>
      <c r="Z1586"/>
      <c r="AA1586"/>
      <c r="AB1586"/>
    </row>
    <row r="1587" spans="1:28" x14ac:dyDescent="0.2">
      <c r="A1587"/>
      <c r="B1587"/>
      <c r="C1587" s="52"/>
      <c r="D1587" s="52"/>
      <c r="E1587" s="52"/>
      <c r="F1587"/>
      <c r="G1587"/>
      <c r="H1587"/>
      <c r="I1587"/>
      <c r="J1587" s="64"/>
      <c r="K1587"/>
      <c r="L1587"/>
      <c r="M1587"/>
      <c r="N1587" s="64"/>
      <c r="O1587"/>
      <c r="P1587"/>
      <c r="Q1587"/>
      <c r="R1587" s="64"/>
      <c r="S1587"/>
      <c r="T1587"/>
      <c r="U1587"/>
      <c r="V1587" s="64"/>
      <c r="W1587"/>
      <c r="X1587"/>
      <c r="Y1587"/>
      <c r="Z1587"/>
      <c r="AA1587"/>
      <c r="AB1587"/>
    </row>
    <row r="1588" spans="1:28" x14ac:dyDescent="0.2">
      <c r="A1588"/>
      <c r="B1588"/>
      <c r="C1588" s="52"/>
      <c r="D1588" s="52"/>
      <c r="E1588" s="52"/>
      <c r="F1588"/>
      <c r="G1588"/>
      <c r="H1588"/>
      <c r="I1588"/>
      <c r="J1588" s="64"/>
      <c r="K1588"/>
      <c r="L1588"/>
      <c r="M1588"/>
      <c r="N1588" s="64"/>
      <c r="O1588"/>
      <c r="P1588"/>
      <c r="Q1588"/>
      <c r="R1588" s="64"/>
      <c r="S1588"/>
      <c r="T1588"/>
      <c r="U1588"/>
      <c r="V1588" s="64"/>
      <c r="W1588"/>
      <c r="X1588"/>
      <c r="Y1588"/>
      <c r="Z1588"/>
      <c r="AA1588"/>
      <c r="AB1588"/>
    </row>
    <row r="1589" spans="1:28" x14ac:dyDescent="0.2">
      <c r="A1589"/>
      <c r="B1589"/>
      <c r="C1589" s="52"/>
      <c r="D1589" s="52"/>
      <c r="E1589" s="52"/>
      <c r="F1589"/>
      <c r="G1589"/>
      <c r="H1589"/>
      <c r="I1589"/>
      <c r="J1589" s="64"/>
      <c r="K1589"/>
      <c r="L1589"/>
      <c r="M1589"/>
      <c r="N1589" s="64"/>
      <c r="O1589"/>
      <c r="P1589"/>
      <c r="Q1589"/>
      <c r="R1589" s="64"/>
      <c r="S1589"/>
      <c r="T1589"/>
      <c r="U1589"/>
      <c r="V1589" s="64"/>
      <c r="W1589"/>
      <c r="X1589"/>
      <c r="Y1589"/>
      <c r="Z1589"/>
      <c r="AA1589"/>
      <c r="AB1589"/>
    </row>
    <row r="1590" spans="1:28" x14ac:dyDescent="0.2">
      <c r="A1590"/>
      <c r="B1590"/>
      <c r="C1590" s="52"/>
      <c r="D1590" s="52"/>
      <c r="E1590" s="52"/>
      <c r="F1590"/>
      <c r="G1590"/>
      <c r="H1590"/>
      <c r="I1590"/>
      <c r="J1590" s="64"/>
      <c r="K1590"/>
      <c r="L1590"/>
      <c r="M1590"/>
      <c r="N1590" s="64"/>
      <c r="O1590"/>
      <c r="P1590"/>
      <c r="Q1590"/>
      <c r="R1590" s="64"/>
      <c r="S1590"/>
      <c r="T1590"/>
      <c r="U1590"/>
      <c r="V1590" s="64"/>
      <c r="W1590"/>
      <c r="X1590"/>
      <c r="Y1590"/>
      <c r="Z1590"/>
      <c r="AA1590"/>
      <c r="AB1590"/>
    </row>
    <row r="1591" spans="1:28" x14ac:dyDescent="0.2">
      <c r="A1591"/>
      <c r="B1591"/>
      <c r="C1591" s="52"/>
      <c r="D1591" s="52"/>
      <c r="E1591" s="52"/>
      <c r="F1591"/>
      <c r="G1591"/>
      <c r="H1591"/>
      <c r="I1591"/>
      <c r="J1591" s="64"/>
      <c r="K1591"/>
      <c r="L1591"/>
      <c r="M1591"/>
      <c r="N1591" s="64"/>
      <c r="O1591"/>
      <c r="P1591"/>
      <c r="Q1591"/>
      <c r="R1591" s="64"/>
      <c r="S1591"/>
      <c r="T1591"/>
      <c r="U1591"/>
      <c r="V1591" s="64"/>
      <c r="W1591"/>
      <c r="X1591"/>
      <c r="Y1591"/>
      <c r="Z1591"/>
      <c r="AA1591"/>
      <c r="AB1591"/>
    </row>
    <row r="1592" spans="1:28" x14ac:dyDescent="0.2">
      <c r="A1592"/>
      <c r="B1592"/>
      <c r="C1592" s="52"/>
      <c r="D1592" s="52"/>
      <c r="E1592" s="52"/>
      <c r="F1592"/>
      <c r="G1592"/>
      <c r="H1592"/>
      <c r="I1592"/>
      <c r="J1592" s="64"/>
      <c r="K1592"/>
      <c r="L1592"/>
      <c r="M1592"/>
      <c r="N1592" s="64"/>
      <c r="O1592"/>
      <c r="P1592"/>
      <c r="Q1592"/>
      <c r="R1592" s="64"/>
      <c r="S1592"/>
      <c r="T1592"/>
      <c r="U1592"/>
      <c r="V1592" s="64"/>
      <c r="W1592"/>
      <c r="X1592"/>
      <c r="Y1592"/>
      <c r="Z1592"/>
      <c r="AA1592"/>
      <c r="AB1592"/>
    </row>
    <row r="1593" spans="1:28" x14ac:dyDescent="0.2">
      <c r="A1593"/>
      <c r="B1593"/>
      <c r="C1593" s="52"/>
      <c r="D1593" s="52"/>
      <c r="E1593" s="52"/>
      <c r="F1593"/>
      <c r="G1593"/>
      <c r="H1593"/>
      <c r="I1593"/>
      <c r="J1593" s="64"/>
      <c r="K1593"/>
      <c r="L1593"/>
      <c r="M1593"/>
      <c r="N1593" s="64"/>
      <c r="O1593"/>
      <c r="P1593"/>
      <c r="Q1593"/>
      <c r="R1593" s="64"/>
      <c r="S1593"/>
      <c r="T1593"/>
      <c r="U1593"/>
      <c r="V1593" s="64"/>
      <c r="W1593"/>
      <c r="X1593"/>
      <c r="Y1593"/>
      <c r="Z1593"/>
      <c r="AA1593"/>
      <c r="AB1593"/>
    </row>
    <row r="1594" spans="1:28" x14ac:dyDescent="0.2">
      <c r="A1594"/>
      <c r="B1594"/>
      <c r="C1594" s="52"/>
      <c r="D1594" s="52"/>
      <c r="E1594" s="52"/>
      <c r="F1594"/>
      <c r="G1594"/>
      <c r="H1594"/>
      <c r="I1594"/>
      <c r="J1594" s="64"/>
      <c r="K1594"/>
      <c r="L1594"/>
      <c r="M1594"/>
      <c r="N1594" s="64"/>
      <c r="O1594"/>
      <c r="P1594"/>
      <c r="Q1594"/>
      <c r="R1594" s="64"/>
      <c r="S1594"/>
      <c r="T1594"/>
      <c r="U1594"/>
      <c r="V1594" s="64"/>
      <c r="W1594"/>
      <c r="X1594"/>
      <c r="Y1594"/>
      <c r="Z1594"/>
      <c r="AA1594"/>
      <c r="AB1594"/>
    </row>
    <row r="1595" spans="1:28" x14ac:dyDescent="0.2">
      <c r="A1595"/>
      <c r="B1595"/>
      <c r="C1595" s="52"/>
      <c r="D1595" s="52"/>
      <c r="E1595" s="52"/>
      <c r="F1595"/>
      <c r="G1595"/>
      <c r="H1595"/>
      <c r="I1595"/>
      <c r="J1595" s="64"/>
      <c r="K1595"/>
      <c r="L1595"/>
      <c r="M1595"/>
      <c r="N1595" s="64"/>
      <c r="O1595"/>
      <c r="P1595"/>
      <c r="Q1595"/>
      <c r="R1595" s="64"/>
      <c r="S1595"/>
      <c r="T1595"/>
      <c r="U1595"/>
      <c r="V1595" s="64"/>
      <c r="W1595"/>
      <c r="X1595"/>
      <c r="Y1595"/>
      <c r="Z1595"/>
      <c r="AA1595"/>
      <c r="AB1595"/>
    </row>
    <row r="1596" spans="1:28" x14ac:dyDescent="0.2">
      <c r="A1596"/>
      <c r="B1596"/>
      <c r="C1596" s="52"/>
      <c r="D1596" s="52"/>
      <c r="E1596" s="52"/>
      <c r="F1596"/>
      <c r="G1596"/>
      <c r="H1596"/>
      <c r="I1596"/>
      <c r="J1596" s="64"/>
      <c r="K1596"/>
      <c r="L1596"/>
      <c r="M1596"/>
      <c r="N1596" s="64"/>
      <c r="O1596"/>
      <c r="P1596"/>
      <c r="Q1596"/>
      <c r="R1596" s="64"/>
      <c r="S1596"/>
      <c r="T1596"/>
      <c r="U1596"/>
      <c r="V1596" s="64"/>
      <c r="W1596"/>
      <c r="X1596"/>
      <c r="Y1596"/>
      <c r="Z1596"/>
      <c r="AA1596"/>
      <c r="AB1596"/>
    </row>
    <row r="1597" spans="1:28" x14ac:dyDescent="0.2">
      <c r="A1597"/>
      <c r="B1597"/>
      <c r="C1597" s="52"/>
      <c r="D1597" s="52"/>
      <c r="E1597" s="52"/>
      <c r="F1597"/>
      <c r="G1597"/>
      <c r="H1597"/>
      <c r="I1597"/>
      <c r="J1597" s="64"/>
      <c r="K1597"/>
      <c r="L1597"/>
      <c r="M1597"/>
      <c r="N1597" s="64"/>
      <c r="O1597"/>
      <c r="P1597"/>
      <c r="Q1597"/>
      <c r="R1597" s="64"/>
      <c r="S1597"/>
      <c r="T1597"/>
      <c r="U1597"/>
      <c r="V1597" s="64"/>
      <c r="W1597"/>
      <c r="X1597"/>
      <c r="Y1597"/>
      <c r="Z1597"/>
      <c r="AA1597"/>
      <c r="AB1597"/>
    </row>
    <row r="1598" spans="1:28" x14ac:dyDescent="0.2">
      <c r="A1598"/>
      <c r="B1598"/>
      <c r="C1598" s="52"/>
      <c r="D1598" s="52"/>
      <c r="E1598" s="52"/>
      <c r="F1598"/>
      <c r="G1598"/>
      <c r="H1598"/>
      <c r="I1598"/>
      <c r="J1598" s="64"/>
      <c r="K1598"/>
      <c r="L1598"/>
      <c r="M1598"/>
      <c r="N1598" s="64"/>
      <c r="O1598"/>
      <c r="P1598"/>
      <c r="Q1598"/>
      <c r="R1598" s="64"/>
      <c r="S1598"/>
      <c r="T1598"/>
      <c r="U1598"/>
      <c r="V1598" s="64"/>
      <c r="W1598"/>
      <c r="X1598"/>
      <c r="Y1598"/>
      <c r="Z1598"/>
      <c r="AA1598"/>
      <c r="AB1598"/>
    </row>
    <row r="1599" spans="1:28" x14ac:dyDescent="0.2">
      <c r="A1599"/>
      <c r="B1599"/>
      <c r="C1599" s="52"/>
      <c r="D1599" s="52"/>
      <c r="E1599" s="52"/>
      <c r="F1599"/>
      <c r="G1599"/>
      <c r="H1599"/>
      <c r="I1599"/>
      <c r="J1599" s="64"/>
      <c r="K1599"/>
      <c r="L1599"/>
      <c r="M1599"/>
      <c r="N1599" s="64"/>
      <c r="O1599"/>
      <c r="P1599"/>
      <c r="Q1599"/>
      <c r="R1599" s="64"/>
      <c r="S1599"/>
      <c r="T1599"/>
      <c r="U1599"/>
      <c r="V1599" s="64"/>
      <c r="W1599"/>
      <c r="X1599"/>
      <c r="Y1599"/>
      <c r="Z1599"/>
      <c r="AA1599"/>
      <c r="AB1599"/>
    </row>
    <row r="1600" spans="1:28" x14ac:dyDescent="0.2">
      <c r="A1600"/>
      <c r="B1600"/>
      <c r="C1600" s="52"/>
      <c r="D1600" s="52"/>
      <c r="E1600" s="52"/>
      <c r="F1600"/>
      <c r="G1600"/>
      <c r="H1600"/>
      <c r="I1600"/>
      <c r="J1600" s="64"/>
      <c r="K1600"/>
      <c r="L1600"/>
      <c r="M1600"/>
      <c r="N1600" s="64"/>
      <c r="O1600"/>
      <c r="P1600"/>
      <c r="Q1600"/>
      <c r="R1600" s="64"/>
      <c r="S1600"/>
      <c r="T1600"/>
      <c r="U1600"/>
      <c r="V1600" s="64"/>
      <c r="W1600"/>
      <c r="X1600"/>
      <c r="Y1600"/>
      <c r="Z1600"/>
      <c r="AA1600"/>
      <c r="AB1600"/>
    </row>
    <row r="1601" spans="1:28" x14ac:dyDescent="0.2">
      <c r="A1601"/>
      <c r="B1601"/>
      <c r="C1601" s="52"/>
      <c r="D1601" s="52"/>
      <c r="E1601" s="52"/>
      <c r="F1601"/>
      <c r="G1601"/>
      <c r="H1601"/>
      <c r="I1601"/>
      <c r="J1601" s="64"/>
      <c r="K1601"/>
      <c r="L1601"/>
      <c r="M1601"/>
      <c r="N1601" s="64"/>
      <c r="O1601"/>
      <c r="P1601"/>
      <c r="Q1601"/>
      <c r="R1601" s="64"/>
      <c r="S1601"/>
      <c r="T1601"/>
      <c r="U1601"/>
      <c r="V1601" s="64"/>
      <c r="W1601"/>
      <c r="X1601"/>
      <c r="Y1601"/>
      <c r="Z1601"/>
      <c r="AA1601"/>
      <c r="AB1601"/>
    </row>
    <row r="1602" spans="1:28" x14ac:dyDescent="0.2">
      <c r="A1602"/>
      <c r="B1602"/>
      <c r="C1602" s="52"/>
      <c r="D1602" s="52"/>
      <c r="E1602" s="52"/>
      <c r="F1602"/>
      <c r="G1602"/>
      <c r="H1602"/>
      <c r="I1602"/>
      <c r="J1602" s="64"/>
      <c r="K1602"/>
      <c r="L1602"/>
      <c r="M1602"/>
      <c r="N1602" s="64"/>
      <c r="O1602"/>
      <c r="P1602"/>
      <c r="Q1602"/>
      <c r="R1602" s="64"/>
      <c r="S1602"/>
      <c r="T1602"/>
      <c r="U1602"/>
      <c r="V1602" s="64"/>
      <c r="W1602"/>
      <c r="X1602"/>
      <c r="Y1602"/>
      <c r="Z1602"/>
      <c r="AA1602"/>
      <c r="AB1602"/>
    </row>
    <row r="1603" spans="1:28" x14ac:dyDescent="0.2">
      <c r="A1603"/>
      <c r="B1603"/>
      <c r="C1603" s="52"/>
      <c r="D1603" s="52"/>
      <c r="E1603" s="52"/>
      <c r="F1603"/>
      <c r="G1603"/>
      <c r="H1603"/>
      <c r="I1603"/>
      <c r="J1603" s="64"/>
      <c r="K1603"/>
      <c r="L1603"/>
      <c r="M1603"/>
      <c r="N1603" s="64"/>
      <c r="O1603"/>
      <c r="P1603"/>
      <c r="Q1603"/>
      <c r="R1603" s="64"/>
      <c r="S1603"/>
      <c r="T1603"/>
      <c r="U1603"/>
      <c r="V1603" s="64"/>
      <c r="W1603"/>
      <c r="X1603"/>
      <c r="Y1603"/>
      <c r="Z1603"/>
      <c r="AA1603"/>
      <c r="AB1603"/>
    </row>
    <row r="1604" spans="1:28" x14ac:dyDescent="0.2">
      <c r="A1604"/>
      <c r="B1604"/>
      <c r="C1604" s="52"/>
      <c r="D1604" s="52"/>
      <c r="E1604" s="52"/>
      <c r="F1604"/>
      <c r="G1604"/>
      <c r="H1604"/>
      <c r="I1604"/>
      <c r="J1604" s="64"/>
      <c r="K1604"/>
      <c r="L1604"/>
      <c r="M1604"/>
      <c r="N1604" s="64"/>
      <c r="O1604"/>
      <c r="P1604"/>
      <c r="Q1604"/>
      <c r="R1604" s="64"/>
      <c r="S1604"/>
      <c r="T1604"/>
      <c r="U1604"/>
      <c r="V1604" s="64"/>
      <c r="W1604"/>
      <c r="X1604"/>
      <c r="Y1604"/>
      <c r="Z1604"/>
      <c r="AA1604"/>
      <c r="AB1604"/>
    </row>
    <row r="1605" spans="1:28" x14ac:dyDescent="0.2">
      <c r="A1605"/>
      <c r="B1605"/>
      <c r="C1605" s="52"/>
      <c r="D1605" s="52"/>
      <c r="E1605" s="52"/>
      <c r="F1605"/>
      <c r="G1605"/>
      <c r="H1605"/>
      <c r="I1605"/>
      <c r="J1605" s="64"/>
      <c r="K1605"/>
      <c r="L1605"/>
      <c r="M1605"/>
      <c r="N1605" s="64"/>
      <c r="O1605"/>
      <c r="P1605"/>
      <c r="Q1605"/>
      <c r="R1605" s="64"/>
      <c r="S1605"/>
      <c r="T1605"/>
      <c r="U1605"/>
      <c r="V1605" s="64"/>
      <c r="W1605"/>
      <c r="X1605"/>
      <c r="Y1605"/>
      <c r="Z1605"/>
      <c r="AA1605"/>
      <c r="AB1605"/>
    </row>
    <row r="1606" spans="1:28" x14ac:dyDescent="0.2">
      <c r="A1606"/>
      <c r="B1606"/>
      <c r="C1606" s="52"/>
      <c r="D1606" s="52"/>
      <c r="E1606" s="52"/>
      <c r="F1606"/>
      <c r="G1606"/>
      <c r="H1606"/>
      <c r="I1606"/>
      <c r="J1606" s="64"/>
      <c r="K1606"/>
      <c r="L1606"/>
      <c r="M1606"/>
      <c r="N1606" s="64"/>
      <c r="O1606"/>
      <c r="P1606"/>
      <c r="Q1606"/>
      <c r="R1606" s="64"/>
      <c r="S1606"/>
      <c r="T1606"/>
      <c r="U1606"/>
      <c r="V1606" s="64"/>
      <c r="W1606"/>
      <c r="X1606"/>
      <c r="Y1606"/>
      <c r="Z1606"/>
      <c r="AA1606"/>
      <c r="AB1606"/>
    </row>
    <row r="1607" spans="1:28" x14ac:dyDescent="0.2">
      <c r="A1607"/>
      <c r="B1607"/>
      <c r="C1607" s="52"/>
      <c r="D1607" s="52"/>
      <c r="E1607" s="52"/>
      <c r="F1607"/>
      <c r="G1607"/>
      <c r="H1607"/>
      <c r="I1607"/>
      <c r="J1607" s="64"/>
      <c r="K1607"/>
      <c r="L1607"/>
      <c r="M1607"/>
      <c r="N1607" s="64"/>
      <c r="O1607"/>
      <c r="P1607"/>
      <c r="Q1607"/>
      <c r="R1607" s="64"/>
      <c r="S1607"/>
      <c r="T1607"/>
      <c r="U1607"/>
      <c r="V1607" s="64"/>
      <c r="W1607"/>
      <c r="X1607"/>
      <c r="Y1607"/>
      <c r="Z1607"/>
      <c r="AA1607"/>
      <c r="AB1607"/>
    </row>
    <row r="1608" spans="1:28" x14ac:dyDescent="0.2">
      <c r="A1608"/>
      <c r="B1608"/>
      <c r="C1608" s="52"/>
      <c r="D1608" s="52"/>
      <c r="E1608" s="52"/>
      <c r="F1608"/>
      <c r="G1608"/>
      <c r="H1608"/>
      <c r="I1608"/>
      <c r="J1608" s="64"/>
      <c r="K1608"/>
      <c r="L1608"/>
      <c r="M1608"/>
      <c r="N1608" s="64"/>
      <c r="O1608"/>
      <c r="P1608"/>
      <c r="Q1608"/>
      <c r="R1608" s="64"/>
      <c r="S1608"/>
      <c r="T1608"/>
      <c r="U1608"/>
      <c r="V1608" s="64"/>
      <c r="W1608"/>
      <c r="X1608"/>
      <c r="Y1608"/>
      <c r="Z1608"/>
      <c r="AA1608"/>
      <c r="AB1608"/>
    </row>
    <row r="1609" spans="1:28" x14ac:dyDescent="0.2">
      <c r="A1609"/>
      <c r="B1609"/>
      <c r="C1609" s="52"/>
      <c r="D1609" s="52"/>
      <c r="E1609" s="52"/>
      <c r="F1609"/>
      <c r="G1609"/>
      <c r="H1609"/>
      <c r="I1609"/>
      <c r="J1609" s="64"/>
      <c r="K1609"/>
      <c r="L1609"/>
      <c r="M1609"/>
      <c r="N1609" s="64"/>
      <c r="O1609"/>
      <c r="P1609"/>
      <c r="Q1609"/>
      <c r="R1609" s="64"/>
      <c r="S1609"/>
      <c r="T1609"/>
      <c r="U1609"/>
      <c r="V1609" s="64"/>
      <c r="W1609"/>
      <c r="X1609"/>
      <c r="Y1609"/>
      <c r="Z1609"/>
      <c r="AA1609"/>
      <c r="AB1609"/>
    </row>
    <row r="1610" spans="1:28" x14ac:dyDescent="0.2">
      <c r="A1610"/>
      <c r="B1610"/>
      <c r="C1610" s="52"/>
      <c r="D1610" s="52"/>
      <c r="E1610" s="52"/>
      <c r="F1610"/>
      <c r="G1610"/>
      <c r="H1610"/>
      <c r="I1610"/>
      <c r="J1610" s="64"/>
      <c r="K1610"/>
      <c r="L1610"/>
      <c r="M1610"/>
      <c r="N1610" s="64"/>
      <c r="O1610"/>
      <c r="P1610"/>
      <c r="Q1610"/>
      <c r="R1610" s="64"/>
      <c r="S1610"/>
      <c r="T1610"/>
      <c r="U1610"/>
      <c r="V1610" s="64"/>
      <c r="W1610"/>
      <c r="X1610"/>
      <c r="Y1610"/>
      <c r="Z1610"/>
      <c r="AA1610"/>
      <c r="AB1610"/>
    </row>
    <row r="1611" spans="1:28" x14ac:dyDescent="0.2">
      <c r="A1611"/>
      <c r="B1611"/>
      <c r="C1611" s="52"/>
      <c r="D1611" s="52"/>
      <c r="E1611" s="52"/>
      <c r="F1611"/>
      <c r="G1611"/>
      <c r="H1611"/>
      <c r="I1611"/>
      <c r="J1611" s="64"/>
      <c r="K1611"/>
      <c r="L1611"/>
      <c r="M1611"/>
      <c r="N1611" s="64"/>
      <c r="O1611"/>
      <c r="P1611"/>
      <c r="Q1611"/>
      <c r="R1611" s="64"/>
      <c r="S1611"/>
      <c r="T1611"/>
      <c r="U1611"/>
      <c r="V1611" s="64"/>
      <c r="W1611"/>
      <c r="X1611"/>
      <c r="Y1611"/>
      <c r="Z1611"/>
      <c r="AA1611"/>
      <c r="AB1611"/>
    </row>
    <row r="1612" spans="1:28" x14ac:dyDescent="0.2">
      <c r="A1612"/>
      <c r="B1612"/>
      <c r="C1612" s="52"/>
      <c r="D1612" s="52"/>
      <c r="E1612" s="52"/>
      <c r="F1612"/>
      <c r="G1612"/>
      <c r="H1612"/>
      <c r="I1612"/>
      <c r="J1612" s="64"/>
      <c r="K1612"/>
      <c r="L1612"/>
      <c r="M1612"/>
      <c r="N1612" s="64"/>
      <c r="O1612"/>
      <c r="P1612"/>
      <c r="Q1612"/>
      <c r="R1612" s="64"/>
      <c r="S1612"/>
      <c r="T1612"/>
      <c r="U1612"/>
      <c r="V1612" s="64"/>
      <c r="W1612"/>
      <c r="X1612"/>
      <c r="Y1612"/>
      <c r="Z1612"/>
      <c r="AA1612"/>
      <c r="AB1612"/>
    </row>
    <row r="1613" spans="1:28" x14ac:dyDescent="0.2">
      <c r="A1613"/>
      <c r="B1613"/>
      <c r="C1613" s="52"/>
      <c r="D1613" s="52"/>
      <c r="E1613" s="52"/>
      <c r="F1613"/>
      <c r="G1613"/>
      <c r="H1613"/>
      <c r="I1613"/>
      <c r="J1613" s="64"/>
      <c r="K1613"/>
      <c r="L1613"/>
      <c r="M1613"/>
      <c r="N1613" s="64"/>
      <c r="O1613"/>
      <c r="P1613"/>
      <c r="Q1613"/>
      <c r="R1613" s="64"/>
      <c r="S1613"/>
      <c r="T1613"/>
      <c r="U1613"/>
      <c r="V1613" s="64"/>
      <c r="W1613"/>
      <c r="X1613"/>
      <c r="Y1613"/>
      <c r="Z1613"/>
      <c r="AA1613"/>
      <c r="AB1613"/>
    </row>
    <row r="1614" spans="1:28" x14ac:dyDescent="0.2">
      <c r="A1614"/>
      <c r="B1614"/>
      <c r="C1614" s="52"/>
      <c r="D1614" s="52"/>
      <c r="E1614" s="52"/>
      <c r="F1614"/>
      <c r="G1614"/>
      <c r="H1614"/>
      <c r="I1614"/>
      <c r="J1614" s="64"/>
      <c r="K1614"/>
      <c r="L1614"/>
      <c r="M1614"/>
      <c r="N1614" s="64"/>
      <c r="O1614"/>
      <c r="P1614"/>
      <c r="Q1614"/>
      <c r="R1614" s="64"/>
      <c r="S1614"/>
      <c r="T1614"/>
      <c r="U1614"/>
      <c r="V1614" s="64"/>
      <c r="W1614"/>
      <c r="X1614"/>
      <c r="Y1614"/>
      <c r="Z1614"/>
      <c r="AA1614"/>
      <c r="AB1614"/>
    </row>
    <row r="1615" spans="1:28" x14ac:dyDescent="0.2">
      <c r="A1615"/>
      <c r="B1615"/>
      <c r="C1615" s="52"/>
      <c r="D1615" s="52"/>
      <c r="E1615" s="52"/>
      <c r="F1615"/>
      <c r="G1615"/>
      <c r="H1615"/>
      <c r="I1615"/>
      <c r="J1615" s="64"/>
      <c r="K1615"/>
      <c r="L1615"/>
      <c r="M1615"/>
      <c r="N1615" s="64"/>
      <c r="O1615"/>
      <c r="P1615"/>
      <c r="Q1615"/>
      <c r="R1615" s="64"/>
      <c r="S1615"/>
      <c r="T1615"/>
      <c r="U1615"/>
      <c r="V1615" s="64"/>
      <c r="W1615"/>
      <c r="X1615"/>
      <c r="Y1615"/>
      <c r="Z1615"/>
      <c r="AA1615"/>
      <c r="AB1615"/>
    </row>
    <row r="1616" spans="1:28" x14ac:dyDescent="0.2">
      <c r="A1616"/>
      <c r="B1616"/>
      <c r="C1616" s="52"/>
      <c r="D1616" s="52"/>
      <c r="E1616" s="52"/>
      <c r="F1616"/>
      <c r="G1616"/>
      <c r="H1616"/>
      <c r="I1616"/>
      <c r="J1616" s="64"/>
      <c r="K1616"/>
      <c r="L1616"/>
      <c r="M1616"/>
      <c r="N1616" s="64"/>
      <c r="O1616"/>
      <c r="P1616"/>
      <c r="Q1616"/>
      <c r="R1616" s="64"/>
      <c r="S1616"/>
      <c r="T1616"/>
      <c r="U1616"/>
      <c r="V1616" s="64"/>
      <c r="W1616"/>
      <c r="X1616"/>
      <c r="Y1616"/>
      <c r="Z1616"/>
      <c r="AA1616"/>
      <c r="AB1616"/>
    </row>
    <row r="1617" spans="1:28" x14ac:dyDescent="0.2">
      <c r="A1617"/>
      <c r="B1617"/>
      <c r="C1617" s="52"/>
      <c r="D1617" s="52"/>
      <c r="E1617" s="52"/>
      <c r="F1617"/>
      <c r="G1617"/>
      <c r="H1617"/>
      <c r="I1617"/>
      <c r="J1617" s="64"/>
      <c r="K1617"/>
      <c r="L1617"/>
      <c r="M1617"/>
      <c r="N1617" s="64"/>
      <c r="O1617"/>
      <c r="P1617"/>
      <c r="Q1617"/>
      <c r="R1617" s="64"/>
      <c r="S1617"/>
      <c r="T1617"/>
      <c r="U1617"/>
      <c r="V1617" s="64"/>
      <c r="W1617"/>
      <c r="X1617"/>
      <c r="Y1617"/>
      <c r="Z1617"/>
      <c r="AA1617"/>
      <c r="AB1617"/>
    </row>
    <row r="1618" spans="1:28" x14ac:dyDescent="0.2">
      <c r="A1618"/>
      <c r="B1618"/>
      <c r="C1618" s="52"/>
      <c r="D1618" s="52"/>
      <c r="E1618" s="52"/>
      <c r="F1618"/>
      <c r="G1618"/>
      <c r="H1618"/>
      <c r="I1618"/>
      <c r="J1618" s="64"/>
      <c r="K1618"/>
      <c r="L1618"/>
      <c r="M1618"/>
      <c r="N1618" s="64"/>
      <c r="O1618"/>
      <c r="P1618"/>
      <c r="Q1618"/>
      <c r="R1618" s="64"/>
      <c r="S1618"/>
      <c r="T1618"/>
      <c r="U1618"/>
      <c r="V1618" s="64"/>
      <c r="W1618"/>
      <c r="X1618"/>
      <c r="Y1618"/>
      <c r="Z1618"/>
      <c r="AA1618"/>
      <c r="AB1618"/>
    </row>
    <row r="1619" spans="1:28" x14ac:dyDescent="0.2">
      <c r="A1619"/>
      <c r="B1619"/>
      <c r="C1619" s="52"/>
      <c r="D1619" s="52"/>
      <c r="E1619" s="52"/>
      <c r="F1619"/>
      <c r="G1619"/>
      <c r="H1619"/>
      <c r="I1619"/>
      <c r="J1619" s="64"/>
      <c r="K1619"/>
      <c r="L1619"/>
      <c r="M1619"/>
      <c r="N1619" s="64"/>
      <c r="O1619"/>
      <c r="P1619"/>
      <c r="Q1619"/>
      <c r="R1619" s="64"/>
      <c r="S1619"/>
      <c r="T1619"/>
      <c r="U1619"/>
      <c r="V1619" s="64"/>
      <c r="W1619"/>
      <c r="X1619"/>
      <c r="Y1619"/>
      <c r="Z1619"/>
      <c r="AA1619"/>
      <c r="AB1619"/>
    </row>
    <row r="1620" spans="1:28" x14ac:dyDescent="0.2">
      <c r="A1620"/>
      <c r="B1620"/>
      <c r="C1620" s="52"/>
      <c r="D1620" s="52"/>
      <c r="E1620" s="52"/>
      <c r="F1620"/>
      <c r="G1620"/>
      <c r="H1620"/>
      <c r="I1620"/>
      <c r="J1620" s="64"/>
      <c r="K1620"/>
      <c r="L1620"/>
      <c r="M1620"/>
      <c r="N1620" s="64"/>
      <c r="O1620"/>
      <c r="P1620"/>
      <c r="Q1620"/>
      <c r="R1620" s="64"/>
      <c r="S1620"/>
      <c r="T1620"/>
      <c r="U1620"/>
      <c r="V1620" s="64"/>
      <c r="W1620"/>
      <c r="X1620"/>
      <c r="Y1620"/>
      <c r="Z1620"/>
      <c r="AA1620"/>
      <c r="AB1620"/>
    </row>
    <row r="1621" spans="1:28" x14ac:dyDescent="0.2">
      <c r="A1621"/>
      <c r="B1621"/>
      <c r="C1621" s="52"/>
      <c r="D1621" s="52"/>
      <c r="E1621" s="52"/>
      <c r="F1621"/>
      <c r="G1621"/>
      <c r="H1621"/>
      <c r="I1621"/>
      <c r="J1621" s="64"/>
      <c r="K1621"/>
      <c r="L1621"/>
      <c r="M1621"/>
      <c r="N1621" s="64"/>
      <c r="O1621"/>
      <c r="P1621"/>
      <c r="Q1621"/>
      <c r="R1621" s="64"/>
      <c r="S1621"/>
      <c r="T1621"/>
      <c r="U1621"/>
      <c r="V1621" s="64"/>
      <c r="W1621"/>
      <c r="X1621"/>
      <c r="Y1621"/>
      <c r="Z1621"/>
      <c r="AA1621"/>
      <c r="AB1621"/>
    </row>
    <row r="1622" spans="1:28" x14ac:dyDescent="0.2">
      <c r="A1622"/>
      <c r="B1622"/>
      <c r="C1622" s="52"/>
      <c r="D1622" s="52"/>
      <c r="E1622" s="52"/>
      <c r="F1622"/>
      <c r="G1622"/>
      <c r="H1622"/>
      <c r="I1622"/>
      <c r="J1622" s="64"/>
      <c r="K1622"/>
      <c r="L1622"/>
      <c r="M1622"/>
      <c r="N1622" s="64"/>
      <c r="O1622"/>
      <c r="P1622"/>
      <c r="Q1622"/>
      <c r="R1622" s="64"/>
      <c r="S1622"/>
      <c r="T1622"/>
      <c r="U1622"/>
      <c r="V1622" s="64"/>
      <c r="W1622"/>
      <c r="X1622"/>
      <c r="Y1622"/>
      <c r="Z1622"/>
      <c r="AA1622"/>
      <c r="AB1622"/>
    </row>
    <row r="1623" spans="1:28" x14ac:dyDescent="0.2">
      <c r="A1623"/>
      <c r="B1623"/>
      <c r="C1623" s="52"/>
      <c r="D1623" s="52"/>
      <c r="E1623" s="52"/>
      <c r="F1623"/>
      <c r="G1623"/>
      <c r="H1623"/>
      <c r="I1623"/>
      <c r="J1623" s="64"/>
      <c r="K1623"/>
      <c r="L1623"/>
      <c r="M1623"/>
      <c r="N1623" s="64"/>
      <c r="O1623"/>
      <c r="P1623"/>
      <c r="Q1623"/>
      <c r="R1623" s="64"/>
      <c r="S1623"/>
      <c r="T1623"/>
      <c r="U1623"/>
      <c r="V1623" s="64"/>
      <c r="W1623"/>
      <c r="X1623"/>
      <c r="Y1623"/>
      <c r="Z1623"/>
      <c r="AA1623"/>
      <c r="AB1623"/>
    </row>
    <row r="1624" spans="1:28" x14ac:dyDescent="0.2">
      <c r="A1624"/>
      <c r="B1624"/>
      <c r="C1624" s="52"/>
      <c r="D1624" s="52"/>
      <c r="E1624" s="52"/>
      <c r="F1624"/>
      <c r="G1624"/>
      <c r="H1624"/>
      <c r="I1624"/>
      <c r="J1624" s="64"/>
      <c r="K1624"/>
      <c r="L1624"/>
      <c r="M1624"/>
      <c r="N1624" s="64"/>
      <c r="O1624"/>
      <c r="P1624"/>
      <c r="Q1624"/>
      <c r="R1624" s="64"/>
      <c r="S1624"/>
      <c r="T1624"/>
      <c r="U1624"/>
      <c r="V1624" s="64"/>
      <c r="W1624"/>
      <c r="X1624"/>
      <c r="Y1624"/>
      <c r="Z1624"/>
      <c r="AA1624"/>
      <c r="AB1624"/>
    </row>
    <row r="1625" spans="1:28" x14ac:dyDescent="0.2">
      <c r="A1625"/>
      <c r="B1625"/>
      <c r="C1625" s="52"/>
      <c r="D1625" s="52"/>
      <c r="E1625" s="52"/>
      <c r="F1625"/>
      <c r="G1625"/>
      <c r="H1625"/>
      <c r="I1625"/>
      <c r="J1625" s="64"/>
      <c r="K1625"/>
      <c r="L1625"/>
      <c r="M1625"/>
      <c r="N1625" s="64"/>
      <c r="O1625"/>
      <c r="P1625"/>
      <c r="Q1625"/>
      <c r="R1625" s="64"/>
      <c r="S1625"/>
      <c r="T1625"/>
      <c r="U1625"/>
      <c r="V1625" s="64"/>
      <c r="W1625"/>
      <c r="X1625"/>
      <c r="Y1625"/>
      <c r="Z1625"/>
      <c r="AA1625"/>
      <c r="AB1625"/>
    </row>
    <row r="1626" spans="1:28" x14ac:dyDescent="0.2">
      <c r="A1626"/>
      <c r="B1626"/>
      <c r="C1626" s="52"/>
      <c r="D1626" s="52"/>
      <c r="E1626" s="52"/>
      <c r="F1626"/>
      <c r="G1626"/>
      <c r="H1626"/>
      <c r="I1626"/>
      <c r="J1626" s="64"/>
      <c r="K1626"/>
      <c r="L1626"/>
      <c r="M1626"/>
      <c r="N1626" s="64"/>
      <c r="O1626"/>
      <c r="P1626"/>
      <c r="Q1626"/>
      <c r="R1626" s="64"/>
      <c r="S1626"/>
      <c r="T1626"/>
      <c r="U1626"/>
      <c r="V1626" s="64"/>
      <c r="W1626"/>
      <c r="X1626"/>
      <c r="Y1626"/>
      <c r="Z1626"/>
      <c r="AA1626"/>
      <c r="AB1626"/>
    </row>
    <row r="1627" spans="1:28" x14ac:dyDescent="0.2">
      <c r="A1627"/>
      <c r="B1627"/>
      <c r="C1627" s="52"/>
      <c r="D1627" s="52"/>
      <c r="E1627" s="52"/>
      <c r="F1627"/>
      <c r="G1627"/>
      <c r="H1627"/>
      <c r="I1627"/>
      <c r="J1627" s="64"/>
      <c r="K1627"/>
      <c r="L1627"/>
      <c r="M1627"/>
      <c r="N1627" s="64"/>
      <c r="O1627"/>
      <c r="P1627"/>
      <c r="Q1627"/>
      <c r="R1627" s="64"/>
      <c r="S1627"/>
      <c r="T1627"/>
      <c r="U1627"/>
      <c r="V1627" s="64"/>
      <c r="W1627"/>
      <c r="X1627"/>
      <c r="Y1627"/>
      <c r="Z1627"/>
      <c r="AA1627"/>
      <c r="AB1627"/>
    </row>
    <row r="1628" spans="1:28" x14ac:dyDescent="0.2">
      <c r="A1628"/>
      <c r="B1628"/>
      <c r="C1628" s="52"/>
      <c r="D1628" s="52"/>
      <c r="E1628" s="52"/>
      <c r="F1628"/>
      <c r="G1628"/>
      <c r="H1628"/>
      <c r="I1628"/>
      <c r="J1628" s="64"/>
      <c r="K1628"/>
      <c r="L1628"/>
      <c r="M1628"/>
      <c r="N1628" s="64"/>
      <c r="O1628"/>
      <c r="P1628"/>
      <c r="Q1628"/>
      <c r="R1628" s="64"/>
      <c r="S1628"/>
      <c r="T1628"/>
      <c r="U1628"/>
      <c r="V1628" s="64"/>
      <c r="W1628"/>
      <c r="X1628"/>
      <c r="Y1628"/>
      <c r="Z1628"/>
      <c r="AA1628"/>
      <c r="AB1628"/>
    </row>
    <row r="1629" spans="1:28" x14ac:dyDescent="0.2">
      <c r="A1629"/>
      <c r="B1629"/>
      <c r="C1629" s="52"/>
      <c r="D1629" s="52"/>
      <c r="E1629" s="52"/>
      <c r="F1629"/>
      <c r="G1629"/>
      <c r="H1629"/>
      <c r="I1629"/>
      <c r="J1629" s="64"/>
      <c r="K1629"/>
      <c r="L1629"/>
      <c r="M1629"/>
      <c r="N1629" s="64"/>
      <c r="O1629"/>
      <c r="P1629"/>
      <c r="Q1629"/>
      <c r="R1629" s="64"/>
      <c r="S1629"/>
      <c r="T1629"/>
      <c r="U1629"/>
      <c r="V1629" s="64"/>
      <c r="W1629"/>
      <c r="X1629"/>
      <c r="Y1629"/>
      <c r="Z1629"/>
      <c r="AA1629"/>
      <c r="AB1629"/>
    </row>
    <row r="1630" spans="1:28" x14ac:dyDescent="0.2">
      <c r="A1630"/>
      <c r="B1630"/>
      <c r="C1630" s="52"/>
      <c r="D1630" s="52"/>
      <c r="E1630" s="52"/>
      <c r="F1630"/>
      <c r="G1630"/>
      <c r="H1630"/>
      <c r="I1630"/>
      <c r="J1630" s="64"/>
      <c r="K1630"/>
      <c r="L1630"/>
      <c r="M1630"/>
      <c r="N1630" s="64"/>
      <c r="O1630"/>
      <c r="P1630"/>
      <c r="Q1630"/>
      <c r="R1630" s="64"/>
      <c r="S1630"/>
      <c r="T1630"/>
      <c r="U1630"/>
      <c r="V1630" s="64"/>
      <c r="W1630"/>
      <c r="X1630"/>
      <c r="Y1630"/>
      <c r="Z1630"/>
      <c r="AA1630"/>
      <c r="AB1630"/>
    </row>
    <row r="1631" spans="1:28" x14ac:dyDescent="0.2">
      <c r="A1631"/>
      <c r="B1631"/>
      <c r="C1631" s="52"/>
      <c r="D1631" s="52"/>
      <c r="E1631" s="52"/>
      <c r="F1631"/>
      <c r="G1631"/>
      <c r="H1631"/>
      <c r="I1631"/>
      <c r="J1631" s="64"/>
      <c r="K1631"/>
      <c r="L1631"/>
      <c r="M1631"/>
      <c r="N1631" s="64"/>
      <c r="O1631"/>
      <c r="P1631"/>
      <c r="Q1631"/>
      <c r="R1631" s="64"/>
      <c r="S1631"/>
      <c r="T1631"/>
      <c r="U1631"/>
      <c r="V1631" s="64"/>
      <c r="W1631"/>
      <c r="X1631"/>
      <c r="Y1631"/>
      <c r="Z1631"/>
      <c r="AA1631"/>
      <c r="AB1631"/>
    </row>
    <row r="1632" spans="1:28" x14ac:dyDescent="0.2">
      <c r="A1632"/>
      <c r="B1632"/>
      <c r="C1632" s="52"/>
      <c r="D1632" s="52"/>
      <c r="E1632" s="52"/>
      <c r="F1632"/>
      <c r="G1632"/>
      <c r="H1632"/>
      <c r="I1632"/>
      <c r="J1632" s="64"/>
      <c r="K1632"/>
      <c r="L1632"/>
      <c r="M1632"/>
      <c r="N1632" s="64"/>
      <c r="O1632"/>
      <c r="P1632"/>
      <c r="Q1632"/>
      <c r="R1632" s="64"/>
      <c r="S1632"/>
      <c r="T1632"/>
      <c r="U1632"/>
      <c r="V1632" s="64"/>
      <c r="W1632"/>
      <c r="X1632"/>
      <c r="Y1632"/>
      <c r="Z1632"/>
      <c r="AA1632"/>
      <c r="AB1632"/>
    </row>
    <row r="1633" spans="1:28" x14ac:dyDescent="0.2">
      <c r="A1633"/>
      <c r="B1633"/>
      <c r="C1633" s="52"/>
      <c r="D1633" s="52"/>
      <c r="E1633" s="52"/>
      <c r="F1633"/>
      <c r="G1633"/>
      <c r="H1633"/>
      <c r="I1633"/>
      <c r="J1633" s="64"/>
      <c r="K1633"/>
      <c r="L1633"/>
      <c r="M1633"/>
      <c r="N1633" s="64"/>
      <c r="O1633"/>
      <c r="P1633"/>
      <c r="Q1633"/>
      <c r="R1633" s="64"/>
      <c r="S1633"/>
      <c r="T1633"/>
      <c r="U1633"/>
      <c r="V1633" s="64"/>
      <c r="W1633"/>
      <c r="X1633"/>
      <c r="Y1633"/>
      <c r="Z1633"/>
      <c r="AA1633"/>
      <c r="AB1633"/>
    </row>
    <row r="1634" spans="1:28" x14ac:dyDescent="0.2">
      <c r="A1634"/>
      <c r="B1634"/>
      <c r="C1634" s="52"/>
      <c r="D1634" s="52"/>
      <c r="E1634" s="52"/>
      <c r="F1634"/>
      <c r="G1634"/>
      <c r="H1634"/>
      <c r="I1634"/>
      <c r="J1634" s="64"/>
      <c r="K1634"/>
      <c r="L1634"/>
      <c r="M1634"/>
      <c r="N1634" s="64"/>
      <c r="O1634"/>
      <c r="P1634"/>
      <c r="Q1634"/>
      <c r="R1634" s="64"/>
      <c r="S1634"/>
      <c r="T1634"/>
      <c r="U1634"/>
      <c r="V1634" s="64"/>
      <c r="W1634"/>
      <c r="X1634"/>
      <c r="Y1634"/>
      <c r="Z1634"/>
      <c r="AA1634"/>
      <c r="AB1634"/>
    </row>
    <row r="1635" spans="1:28" x14ac:dyDescent="0.2">
      <c r="A1635"/>
      <c r="B1635"/>
      <c r="C1635" s="52"/>
      <c r="D1635" s="52"/>
      <c r="E1635" s="52"/>
      <c r="F1635"/>
      <c r="G1635"/>
      <c r="H1635"/>
      <c r="I1635"/>
      <c r="J1635" s="64"/>
      <c r="K1635"/>
      <c r="L1635"/>
      <c r="M1635"/>
      <c r="N1635" s="64"/>
      <c r="O1635"/>
      <c r="P1635"/>
      <c r="Q1635"/>
      <c r="R1635" s="64"/>
      <c r="S1635"/>
      <c r="T1635"/>
      <c r="U1635"/>
      <c r="V1635" s="64"/>
      <c r="W1635"/>
      <c r="X1635"/>
      <c r="Y1635"/>
      <c r="Z1635"/>
      <c r="AA1635"/>
      <c r="AB1635"/>
    </row>
    <row r="1636" spans="1:28" x14ac:dyDescent="0.2">
      <c r="A1636"/>
      <c r="B1636"/>
      <c r="C1636" s="52"/>
      <c r="D1636" s="52"/>
      <c r="E1636" s="52"/>
      <c r="F1636"/>
      <c r="G1636"/>
      <c r="H1636"/>
      <c r="I1636"/>
      <c r="J1636" s="64"/>
      <c r="K1636"/>
      <c r="L1636"/>
      <c r="M1636"/>
      <c r="N1636" s="64"/>
      <c r="O1636"/>
      <c r="P1636"/>
      <c r="Q1636"/>
      <c r="R1636" s="64"/>
      <c r="S1636"/>
      <c r="T1636"/>
      <c r="U1636"/>
      <c r="V1636" s="64"/>
      <c r="W1636"/>
      <c r="X1636"/>
      <c r="Y1636"/>
      <c r="Z1636"/>
      <c r="AA1636"/>
      <c r="AB1636"/>
    </row>
    <row r="1637" spans="1:28" x14ac:dyDescent="0.2">
      <c r="A1637"/>
      <c r="B1637"/>
      <c r="C1637" s="52"/>
      <c r="D1637" s="52"/>
      <c r="E1637" s="52"/>
      <c r="F1637"/>
      <c r="G1637"/>
      <c r="H1637"/>
      <c r="I1637"/>
      <c r="J1637" s="64"/>
      <c r="K1637"/>
      <c r="L1637"/>
      <c r="M1637"/>
      <c r="N1637" s="64"/>
      <c r="O1637"/>
      <c r="P1637"/>
      <c r="Q1637"/>
      <c r="R1637" s="64"/>
      <c r="S1637"/>
      <c r="T1637"/>
      <c r="U1637"/>
      <c r="V1637" s="64"/>
      <c r="W1637"/>
      <c r="X1637"/>
      <c r="Y1637"/>
      <c r="Z1637"/>
      <c r="AA1637"/>
      <c r="AB1637"/>
    </row>
    <row r="1638" spans="1:28" x14ac:dyDescent="0.2">
      <c r="A1638"/>
      <c r="B1638"/>
      <c r="C1638" s="52"/>
      <c r="D1638" s="52"/>
      <c r="E1638" s="52"/>
      <c r="F1638"/>
      <c r="G1638"/>
      <c r="H1638"/>
      <c r="I1638"/>
      <c r="J1638" s="64"/>
      <c r="K1638"/>
      <c r="L1638"/>
      <c r="M1638"/>
      <c r="N1638" s="64"/>
      <c r="O1638"/>
      <c r="P1638"/>
      <c r="Q1638"/>
      <c r="R1638" s="64"/>
      <c r="S1638"/>
      <c r="T1638"/>
      <c r="U1638"/>
      <c r="V1638" s="64"/>
      <c r="W1638"/>
      <c r="X1638"/>
      <c r="Y1638"/>
      <c r="Z1638"/>
      <c r="AA1638"/>
      <c r="AB1638"/>
    </row>
    <row r="1639" spans="1:28" x14ac:dyDescent="0.2">
      <c r="A1639"/>
      <c r="B1639"/>
      <c r="C1639" s="52"/>
      <c r="D1639" s="52"/>
      <c r="E1639" s="52"/>
      <c r="F1639"/>
      <c r="G1639"/>
      <c r="H1639"/>
      <c r="I1639"/>
      <c r="J1639" s="64"/>
      <c r="K1639"/>
      <c r="L1639"/>
      <c r="M1639"/>
      <c r="N1639" s="64"/>
      <c r="O1639"/>
      <c r="P1639"/>
      <c r="Q1639"/>
      <c r="R1639" s="64"/>
      <c r="S1639"/>
      <c r="T1639"/>
      <c r="U1639"/>
      <c r="V1639" s="64"/>
      <c r="W1639"/>
      <c r="X1639"/>
      <c r="Y1639"/>
      <c r="Z1639"/>
      <c r="AA1639"/>
      <c r="AB1639"/>
    </row>
    <row r="1640" spans="1:28" x14ac:dyDescent="0.2">
      <c r="A1640"/>
      <c r="B1640"/>
      <c r="C1640" s="52"/>
      <c r="D1640" s="52"/>
      <c r="E1640" s="52"/>
      <c r="F1640"/>
      <c r="G1640"/>
      <c r="H1640"/>
      <c r="I1640"/>
      <c r="J1640" s="64"/>
      <c r="K1640"/>
      <c r="L1640"/>
      <c r="M1640"/>
      <c r="N1640" s="64"/>
      <c r="O1640"/>
      <c r="P1640"/>
      <c r="Q1640"/>
      <c r="R1640" s="64"/>
      <c r="S1640"/>
      <c r="T1640"/>
      <c r="U1640"/>
      <c r="V1640" s="64"/>
      <c r="W1640"/>
      <c r="X1640"/>
      <c r="Y1640"/>
      <c r="Z1640"/>
      <c r="AA1640"/>
      <c r="AB1640"/>
    </row>
    <row r="1641" spans="1:28" x14ac:dyDescent="0.2">
      <c r="A1641"/>
      <c r="B1641"/>
      <c r="C1641" s="52"/>
      <c r="D1641" s="52"/>
      <c r="E1641" s="52"/>
      <c r="F1641"/>
      <c r="G1641"/>
      <c r="H1641"/>
      <c r="I1641"/>
      <c r="J1641" s="64"/>
      <c r="K1641"/>
      <c r="L1641"/>
      <c r="M1641"/>
      <c r="N1641" s="64"/>
      <c r="O1641"/>
      <c r="P1641"/>
      <c r="Q1641"/>
      <c r="R1641" s="64"/>
      <c r="S1641"/>
      <c r="T1641"/>
      <c r="U1641"/>
      <c r="V1641" s="64"/>
      <c r="W1641"/>
      <c r="X1641"/>
      <c r="Y1641"/>
      <c r="Z1641"/>
      <c r="AA1641"/>
      <c r="AB1641"/>
    </row>
    <row r="1642" spans="1:28" x14ac:dyDescent="0.2">
      <c r="A1642"/>
      <c r="B1642"/>
      <c r="C1642" s="52"/>
      <c r="D1642" s="52"/>
      <c r="E1642" s="52"/>
      <c r="F1642"/>
      <c r="G1642"/>
      <c r="H1642"/>
      <c r="I1642"/>
      <c r="J1642" s="64"/>
      <c r="K1642"/>
      <c r="L1642"/>
      <c r="M1642"/>
      <c r="N1642" s="64"/>
      <c r="O1642"/>
      <c r="P1642"/>
      <c r="Q1642"/>
      <c r="R1642" s="64"/>
      <c r="S1642"/>
      <c r="T1642"/>
      <c r="U1642"/>
      <c r="V1642" s="64"/>
      <c r="W1642"/>
      <c r="X1642"/>
      <c r="Y1642"/>
      <c r="Z1642"/>
      <c r="AA1642"/>
      <c r="AB1642"/>
    </row>
    <row r="1643" spans="1:28" x14ac:dyDescent="0.2">
      <c r="A1643"/>
      <c r="B1643"/>
      <c r="C1643" s="52"/>
      <c r="D1643" s="52"/>
      <c r="E1643" s="52"/>
      <c r="F1643"/>
      <c r="G1643"/>
      <c r="H1643"/>
      <c r="I1643"/>
      <c r="J1643" s="64"/>
      <c r="K1643"/>
      <c r="L1643"/>
      <c r="M1643"/>
      <c r="N1643" s="64"/>
      <c r="O1643"/>
      <c r="P1643"/>
      <c r="Q1643"/>
      <c r="R1643" s="64"/>
      <c r="S1643"/>
      <c r="T1643"/>
      <c r="U1643"/>
      <c r="V1643" s="64"/>
      <c r="W1643"/>
      <c r="X1643"/>
      <c r="Y1643"/>
      <c r="Z1643"/>
      <c r="AA1643"/>
      <c r="AB1643"/>
    </row>
    <row r="1644" spans="1:28" x14ac:dyDescent="0.2">
      <c r="A1644"/>
      <c r="B1644"/>
      <c r="C1644" s="52"/>
      <c r="D1644" s="52"/>
      <c r="E1644" s="52"/>
      <c r="F1644"/>
      <c r="G1644"/>
      <c r="H1644"/>
      <c r="I1644"/>
      <c r="J1644" s="64"/>
      <c r="K1644"/>
      <c r="L1644"/>
      <c r="M1644"/>
      <c r="N1644" s="64"/>
      <c r="O1644"/>
      <c r="P1644"/>
      <c r="Q1644"/>
      <c r="R1644" s="64"/>
      <c r="S1644"/>
      <c r="T1644"/>
      <c r="U1644"/>
      <c r="V1644" s="64"/>
      <c r="W1644"/>
      <c r="X1644"/>
      <c r="Y1644"/>
      <c r="Z1644"/>
      <c r="AA1644"/>
      <c r="AB1644"/>
    </row>
    <row r="1645" spans="1:28" x14ac:dyDescent="0.2">
      <c r="A1645"/>
      <c r="B1645"/>
      <c r="C1645" s="52"/>
      <c r="D1645" s="52"/>
      <c r="E1645" s="52"/>
      <c r="F1645"/>
      <c r="G1645"/>
      <c r="H1645"/>
      <c r="I1645"/>
      <c r="J1645" s="64"/>
      <c r="K1645"/>
      <c r="L1645"/>
      <c r="M1645"/>
      <c r="N1645" s="64"/>
      <c r="O1645"/>
      <c r="P1645"/>
      <c r="Q1645"/>
      <c r="R1645" s="64"/>
      <c r="S1645"/>
      <c r="T1645"/>
      <c r="U1645"/>
      <c r="V1645" s="64"/>
      <c r="W1645"/>
      <c r="X1645"/>
      <c r="Y1645"/>
      <c r="Z1645"/>
      <c r="AA1645"/>
      <c r="AB1645"/>
    </row>
    <row r="1646" spans="1:28" x14ac:dyDescent="0.2">
      <c r="A1646"/>
      <c r="B1646"/>
      <c r="C1646" s="52"/>
      <c r="D1646" s="52"/>
      <c r="E1646" s="52"/>
      <c r="F1646"/>
      <c r="G1646"/>
      <c r="H1646"/>
      <c r="I1646"/>
      <c r="J1646" s="64"/>
      <c r="K1646"/>
      <c r="L1646"/>
      <c r="M1646"/>
      <c r="N1646" s="64"/>
      <c r="O1646"/>
      <c r="P1646"/>
      <c r="Q1646"/>
      <c r="R1646" s="64"/>
      <c r="S1646"/>
      <c r="T1646"/>
      <c r="U1646"/>
      <c r="V1646" s="64"/>
      <c r="W1646"/>
      <c r="X1646"/>
      <c r="Y1646"/>
      <c r="Z1646"/>
      <c r="AA1646"/>
      <c r="AB1646"/>
    </row>
    <row r="1647" spans="1:28" x14ac:dyDescent="0.2">
      <c r="A1647"/>
      <c r="B1647"/>
      <c r="C1647" s="52"/>
      <c r="D1647" s="52"/>
      <c r="E1647" s="52"/>
      <c r="F1647"/>
      <c r="G1647"/>
      <c r="H1647"/>
      <c r="I1647"/>
      <c r="J1647" s="64"/>
      <c r="K1647"/>
      <c r="L1647"/>
      <c r="M1647"/>
      <c r="N1647" s="64"/>
      <c r="O1647"/>
      <c r="P1647"/>
      <c r="Q1647"/>
      <c r="R1647" s="64"/>
      <c r="S1647"/>
      <c r="T1647"/>
      <c r="U1647"/>
      <c r="V1647" s="64"/>
      <c r="W1647"/>
      <c r="X1647"/>
      <c r="Y1647"/>
      <c r="Z1647"/>
      <c r="AA1647"/>
      <c r="AB1647"/>
    </row>
    <row r="1648" spans="1:28" x14ac:dyDescent="0.2">
      <c r="A1648"/>
      <c r="B1648"/>
      <c r="C1648" s="52"/>
      <c r="D1648" s="52"/>
      <c r="E1648" s="52"/>
      <c r="F1648"/>
      <c r="G1648"/>
      <c r="H1648"/>
      <c r="I1648"/>
      <c r="J1648" s="64"/>
      <c r="K1648"/>
      <c r="L1648"/>
      <c r="M1648"/>
      <c r="N1648" s="64"/>
      <c r="O1648"/>
      <c r="P1648"/>
      <c r="Q1648"/>
      <c r="R1648" s="64"/>
      <c r="S1648"/>
      <c r="T1648"/>
      <c r="U1648"/>
      <c r="V1648" s="64"/>
      <c r="W1648"/>
      <c r="X1648"/>
      <c r="Y1648"/>
      <c r="Z1648"/>
      <c r="AA1648"/>
      <c r="AB1648"/>
    </row>
    <row r="1649" spans="1:28" x14ac:dyDescent="0.2">
      <c r="A1649"/>
      <c r="B1649"/>
      <c r="C1649" s="52"/>
      <c r="D1649" s="52"/>
      <c r="E1649" s="52"/>
      <c r="F1649"/>
      <c r="G1649"/>
      <c r="H1649"/>
      <c r="I1649"/>
      <c r="J1649" s="64"/>
      <c r="K1649"/>
      <c r="L1649"/>
      <c r="M1649"/>
      <c r="N1649" s="64"/>
      <c r="O1649"/>
      <c r="P1649"/>
      <c r="Q1649"/>
      <c r="R1649" s="64"/>
      <c r="S1649"/>
      <c r="T1649"/>
      <c r="U1649"/>
      <c r="V1649" s="64"/>
      <c r="W1649"/>
      <c r="X1649"/>
      <c r="Y1649"/>
      <c r="Z1649"/>
      <c r="AA1649"/>
      <c r="AB1649"/>
    </row>
    <row r="1650" spans="1:28" x14ac:dyDescent="0.2">
      <c r="A1650"/>
      <c r="B1650"/>
      <c r="C1650" s="52"/>
      <c r="D1650" s="52"/>
      <c r="E1650" s="52"/>
      <c r="F1650"/>
      <c r="G1650"/>
      <c r="H1650"/>
      <c r="I1650"/>
      <c r="J1650" s="64"/>
      <c r="K1650"/>
      <c r="L1650"/>
      <c r="M1650"/>
      <c r="N1650" s="64"/>
      <c r="O1650"/>
      <c r="P1650"/>
      <c r="Q1650"/>
      <c r="R1650" s="64"/>
      <c r="S1650"/>
      <c r="T1650"/>
      <c r="U1650"/>
      <c r="V1650" s="64"/>
      <c r="W1650"/>
      <c r="X1650"/>
      <c r="Y1650"/>
      <c r="Z1650"/>
      <c r="AA1650"/>
      <c r="AB1650"/>
    </row>
    <row r="1651" spans="1:28" x14ac:dyDescent="0.2">
      <c r="A1651"/>
      <c r="B1651"/>
      <c r="C1651" s="52"/>
      <c r="D1651" s="52"/>
      <c r="E1651" s="52"/>
      <c r="F1651"/>
      <c r="G1651"/>
      <c r="H1651"/>
      <c r="I1651"/>
      <c r="J1651" s="64"/>
      <c r="K1651"/>
      <c r="L1651"/>
      <c r="M1651"/>
      <c r="N1651" s="64"/>
      <c r="O1651"/>
      <c r="P1651"/>
      <c r="Q1651"/>
      <c r="R1651" s="64"/>
      <c r="S1651"/>
      <c r="T1651"/>
      <c r="U1651"/>
      <c r="V1651" s="64"/>
      <c r="W1651"/>
      <c r="X1651"/>
      <c r="Y1651"/>
      <c r="Z1651"/>
      <c r="AA1651"/>
      <c r="AB1651"/>
    </row>
    <row r="1652" spans="1:28" x14ac:dyDescent="0.2">
      <c r="A1652"/>
      <c r="B1652"/>
      <c r="C1652" s="52"/>
      <c r="D1652" s="52"/>
      <c r="E1652" s="52"/>
      <c r="F1652"/>
      <c r="G1652"/>
      <c r="H1652"/>
      <c r="I1652"/>
      <c r="J1652" s="64"/>
      <c r="K1652"/>
      <c r="L1652"/>
      <c r="M1652"/>
      <c r="N1652" s="64"/>
      <c r="O1652"/>
      <c r="P1652"/>
      <c r="Q1652"/>
      <c r="R1652" s="64"/>
      <c r="S1652"/>
      <c r="T1652"/>
      <c r="U1652"/>
      <c r="V1652" s="64"/>
      <c r="W1652"/>
      <c r="X1652"/>
      <c r="Y1652"/>
      <c r="Z1652"/>
      <c r="AA1652"/>
      <c r="AB1652"/>
    </row>
    <row r="1653" spans="1:28" x14ac:dyDescent="0.2">
      <c r="A1653"/>
      <c r="B1653"/>
      <c r="C1653" s="52"/>
      <c r="D1653" s="52"/>
      <c r="E1653" s="52"/>
      <c r="F1653"/>
      <c r="G1653"/>
      <c r="H1653"/>
      <c r="I1653"/>
      <c r="J1653" s="64"/>
      <c r="K1653"/>
      <c r="L1653"/>
      <c r="M1653"/>
      <c r="N1653" s="64"/>
      <c r="O1653"/>
      <c r="P1653"/>
      <c r="Q1653"/>
      <c r="R1653" s="64"/>
      <c r="S1653"/>
      <c r="T1653"/>
      <c r="U1653"/>
      <c r="V1653" s="64"/>
      <c r="W1653"/>
      <c r="X1653"/>
      <c r="Y1653"/>
      <c r="Z1653"/>
      <c r="AA1653"/>
      <c r="AB1653"/>
    </row>
    <row r="1654" spans="1:28" x14ac:dyDescent="0.2">
      <c r="A1654"/>
      <c r="B1654"/>
      <c r="C1654" s="52"/>
      <c r="D1654" s="52"/>
      <c r="E1654" s="52"/>
      <c r="F1654"/>
      <c r="G1654"/>
      <c r="H1654"/>
      <c r="I1654"/>
      <c r="J1654" s="64"/>
      <c r="K1654"/>
      <c r="L1654"/>
      <c r="M1654"/>
      <c r="N1654" s="64"/>
      <c r="O1654"/>
      <c r="P1654"/>
      <c r="Q1654"/>
      <c r="R1654" s="64"/>
      <c r="S1654"/>
      <c r="T1654"/>
      <c r="U1654"/>
      <c r="V1654" s="64"/>
      <c r="W1654"/>
      <c r="X1654"/>
      <c r="Y1654"/>
      <c r="Z1654"/>
      <c r="AA1654"/>
      <c r="AB1654"/>
    </row>
    <row r="1655" spans="1:28" x14ac:dyDescent="0.2">
      <c r="A1655"/>
      <c r="B1655"/>
      <c r="C1655" s="52"/>
      <c r="D1655" s="52"/>
      <c r="E1655" s="52"/>
      <c r="F1655"/>
      <c r="G1655"/>
      <c r="H1655"/>
      <c r="I1655"/>
      <c r="J1655" s="64"/>
      <c r="K1655"/>
      <c r="L1655"/>
      <c r="M1655"/>
      <c r="N1655" s="64"/>
      <c r="O1655"/>
      <c r="P1655"/>
      <c r="Q1655"/>
      <c r="R1655" s="64"/>
      <c r="S1655"/>
      <c r="T1655"/>
      <c r="U1655"/>
      <c r="V1655" s="64"/>
      <c r="W1655"/>
      <c r="X1655"/>
      <c r="Y1655"/>
      <c r="Z1655"/>
      <c r="AA1655"/>
      <c r="AB1655"/>
    </row>
    <row r="1656" spans="1:28" x14ac:dyDescent="0.2">
      <c r="A1656"/>
      <c r="B1656"/>
      <c r="C1656" s="52"/>
      <c r="D1656" s="52"/>
      <c r="E1656" s="52"/>
      <c r="F1656"/>
      <c r="G1656"/>
      <c r="H1656"/>
      <c r="I1656"/>
      <c r="J1656" s="64"/>
      <c r="K1656"/>
      <c r="L1656"/>
      <c r="M1656"/>
      <c r="N1656" s="64"/>
      <c r="O1656"/>
      <c r="P1656"/>
      <c r="Q1656"/>
      <c r="R1656" s="64"/>
      <c r="S1656"/>
      <c r="T1656"/>
      <c r="U1656"/>
      <c r="V1656" s="64"/>
      <c r="W1656"/>
      <c r="X1656"/>
      <c r="Y1656"/>
      <c r="Z1656"/>
      <c r="AA1656"/>
      <c r="AB1656"/>
    </row>
    <row r="1657" spans="1:28" x14ac:dyDescent="0.2">
      <c r="A1657"/>
      <c r="B1657"/>
      <c r="C1657" s="52"/>
      <c r="D1657" s="52"/>
      <c r="E1657" s="52"/>
      <c r="F1657"/>
      <c r="G1657"/>
      <c r="H1657"/>
      <c r="I1657"/>
      <c r="J1657" s="64"/>
      <c r="K1657"/>
      <c r="L1657"/>
      <c r="M1657"/>
      <c r="N1657" s="64"/>
      <c r="O1657"/>
      <c r="P1657"/>
      <c r="Q1657"/>
      <c r="R1657" s="64"/>
      <c r="S1657"/>
      <c r="T1657"/>
      <c r="U1657"/>
      <c r="V1657" s="64"/>
      <c r="W1657"/>
      <c r="X1657"/>
      <c r="Y1657"/>
      <c r="Z1657"/>
      <c r="AA1657"/>
      <c r="AB1657"/>
    </row>
    <row r="1658" spans="1:28" x14ac:dyDescent="0.2">
      <c r="A1658"/>
      <c r="B1658"/>
      <c r="C1658" s="52"/>
      <c r="D1658" s="52"/>
      <c r="E1658" s="52"/>
      <c r="F1658"/>
      <c r="G1658"/>
      <c r="H1658"/>
      <c r="I1658"/>
      <c r="J1658" s="64"/>
      <c r="K1658"/>
      <c r="L1658"/>
      <c r="M1658"/>
      <c r="N1658" s="64"/>
      <c r="O1658"/>
      <c r="P1658"/>
      <c r="Q1658"/>
      <c r="R1658" s="64"/>
      <c r="S1658"/>
      <c r="T1658"/>
      <c r="U1658"/>
      <c r="V1658" s="64"/>
      <c r="W1658"/>
      <c r="X1658"/>
      <c r="Y1658"/>
      <c r="Z1658"/>
      <c r="AA1658"/>
      <c r="AB1658"/>
    </row>
    <row r="1659" spans="1:28" x14ac:dyDescent="0.2">
      <c r="A1659"/>
      <c r="B1659"/>
      <c r="C1659" s="52"/>
      <c r="D1659" s="52"/>
      <c r="E1659" s="52"/>
      <c r="F1659"/>
      <c r="G1659"/>
      <c r="H1659"/>
      <c r="I1659"/>
      <c r="J1659" s="64"/>
      <c r="K1659"/>
      <c r="L1659"/>
      <c r="M1659"/>
      <c r="N1659" s="64"/>
      <c r="O1659"/>
      <c r="P1659"/>
      <c r="Q1659"/>
      <c r="R1659" s="64"/>
      <c r="S1659"/>
      <c r="T1659"/>
      <c r="U1659"/>
      <c r="V1659" s="64"/>
      <c r="W1659"/>
      <c r="X1659"/>
      <c r="Y1659"/>
      <c r="Z1659"/>
      <c r="AA1659"/>
      <c r="AB1659"/>
    </row>
    <row r="1660" spans="1:28" x14ac:dyDescent="0.2">
      <c r="A1660"/>
      <c r="B1660"/>
      <c r="C1660" s="52"/>
      <c r="D1660" s="52"/>
      <c r="E1660" s="52"/>
      <c r="F1660"/>
      <c r="G1660"/>
      <c r="H1660"/>
      <c r="I1660"/>
      <c r="J1660" s="64"/>
      <c r="K1660"/>
      <c r="L1660"/>
      <c r="M1660"/>
      <c r="N1660" s="64"/>
      <c r="O1660"/>
      <c r="P1660"/>
      <c r="Q1660"/>
      <c r="R1660" s="64"/>
      <c r="S1660"/>
      <c r="T1660"/>
      <c r="U1660"/>
      <c r="V1660" s="64"/>
      <c r="W1660"/>
      <c r="X1660"/>
      <c r="Y1660"/>
      <c r="Z1660"/>
      <c r="AA1660"/>
      <c r="AB1660"/>
    </row>
    <row r="1661" spans="1:28" x14ac:dyDescent="0.2">
      <c r="A1661"/>
      <c r="B1661"/>
      <c r="C1661" s="52"/>
      <c r="D1661" s="52"/>
      <c r="E1661" s="52"/>
      <c r="F1661"/>
      <c r="G1661"/>
      <c r="H1661"/>
      <c r="I1661"/>
      <c r="J1661" s="64"/>
      <c r="K1661"/>
      <c r="L1661"/>
      <c r="M1661"/>
      <c r="N1661" s="64"/>
      <c r="O1661"/>
      <c r="P1661"/>
      <c r="Q1661"/>
      <c r="R1661" s="64"/>
      <c r="S1661"/>
      <c r="T1661"/>
      <c r="U1661"/>
      <c r="V1661" s="64"/>
      <c r="W1661"/>
      <c r="X1661"/>
      <c r="Y1661"/>
      <c r="Z1661"/>
      <c r="AA1661"/>
      <c r="AB1661"/>
    </row>
    <row r="1662" spans="1:28" x14ac:dyDescent="0.2">
      <c r="A1662"/>
      <c r="B1662"/>
      <c r="C1662" s="52"/>
      <c r="D1662" s="52"/>
      <c r="E1662" s="52"/>
      <c r="F1662"/>
      <c r="G1662"/>
      <c r="H1662"/>
      <c r="I1662"/>
      <c r="J1662" s="64"/>
      <c r="K1662"/>
      <c r="L1662"/>
      <c r="M1662"/>
      <c r="N1662" s="64"/>
      <c r="O1662"/>
      <c r="P1662"/>
      <c r="Q1662"/>
      <c r="R1662" s="64"/>
      <c r="S1662"/>
      <c r="T1662"/>
      <c r="U1662"/>
      <c r="V1662" s="64"/>
      <c r="W1662"/>
      <c r="X1662"/>
      <c r="Y1662"/>
      <c r="Z1662"/>
      <c r="AA1662"/>
      <c r="AB1662"/>
    </row>
    <row r="1663" spans="1:28" x14ac:dyDescent="0.2">
      <c r="A1663"/>
      <c r="B1663"/>
      <c r="C1663" s="52"/>
      <c r="D1663" s="52"/>
      <c r="E1663" s="52"/>
      <c r="F1663"/>
      <c r="G1663"/>
      <c r="H1663"/>
      <c r="I1663"/>
      <c r="J1663" s="64"/>
      <c r="K1663"/>
      <c r="L1663"/>
      <c r="M1663"/>
      <c r="N1663" s="64"/>
      <c r="O1663"/>
      <c r="P1663"/>
      <c r="Q1663"/>
      <c r="R1663" s="64"/>
      <c r="S1663"/>
      <c r="T1663"/>
      <c r="U1663"/>
      <c r="V1663" s="64"/>
      <c r="W1663"/>
      <c r="X1663"/>
      <c r="Y1663"/>
      <c r="Z1663"/>
      <c r="AA1663"/>
      <c r="AB1663"/>
    </row>
    <row r="1664" spans="1:28" x14ac:dyDescent="0.2">
      <c r="A1664"/>
      <c r="B1664"/>
      <c r="C1664" s="52"/>
      <c r="D1664" s="52"/>
      <c r="E1664" s="52"/>
      <c r="F1664"/>
      <c r="G1664"/>
      <c r="H1664"/>
      <c r="I1664"/>
      <c r="J1664" s="64"/>
      <c r="K1664"/>
      <c r="L1664"/>
      <c r="M1664"/>
      <c r="N1664" s="64"/>
      <c r="O1664"/>
      <c r="P1664"/>
      <c r="Q1664"/>
      <c r="R1664" s="64"/>
      <c r="S1664"/>
      <c r="T1664"/>
      <c r="U1664"/>
      <c r="V1664" s="64"/>
      <c r="W1664"/>
      <c r="X1664"/>
      <c r="Y1664"/>
      <c r="Z1664"/>
      <c r="AA1664"/>
      <c r="AB1664"/>
    </row>
    <row r="1665" spans="1:28" x14ac:dyDescent="0.2">
      <c r="A1665"/>
      <c r="B1665"/>
      <c r="C1665" s="52"/>
      <c r="D1665" s="52"/>
      <c r="E1665" s="52"/>
      <c r="F1665"/>
      <c r="G1665"/>
      <c r="H1665"/>
      <c r="I1665"/>
      <c r="J1665" s="64"/>
      <c r="K1665"/>
      <c r="L1665"/>
      <c r="M1665"/>
      <c r="N1665" s="64"/>
      <c r="O1665"/>
      <c r="P1665"/>
      <c r="Q1665"/>
      <c r="R1665" s="64"/>
      <c r="S1665"/>
      <c r="T1665"/>
      <c r="U1665"/>
      <c r="V1665" s="64"/>
      <c r="W1665"/>
      <c r="X1665"/>
      <c r="Y1665"/>
      <c r="Z1665"/>
      <c r="AA1665"/>
      <c r="AB1665"/>
    </row>
    <row r="1666" spans="1:28" x14ac:dyDescent="0.2">
      <c r="A1666"/>
      <c r="B1666"/>
      <c r="C1666" s="52"/>
      <c r="D1666" s="52"/>
      <c r="E1666" s="52"/>
      <c r="F1666"/>
      <c r="G1666"/>
      <c r="H1666"/>
      <c r="I1666"/>
      <c r="J1666" s="64"/>
      <c r="K1666"/>
      <c r="L1666"/>
      <c r="M1666"/>
      <c r="N1666" s="64"/>
      <c r="O1666"/>
      <c r="P1666"/>
      <c r="Q1666"/>
      <c r="R1666" s="64"/>
      <c r="S1666"/>
      <c r="T1666"/>
      <c r="U1666"/>
      <c r="V1666" s="64"/>
      <c r="W1666"/>
      <c r="X1666"/>
      <c r="Y1666"/>
      <c r="Z1666"/>
      <c r="AA1666"/>
      <c r="AB1666"/>
    </row>
    <row r="1667" spans="1:28" x14ac:dyDescent="0.2">
      <c r="A1667"/>
      <c r="B1667"/>
      <c r="C1667" s="52"/>
      <c r="D1667" s="52"/>
      <c r="E1667" s="52"/>
      <c r="F1667"/>
      <c r="G1667"/>
      <c r="H1667"/>
      <c r="I1667"/>
      <c r="J1667" s="64"/>
      <c r="K1667"/>
      <c r="L1667"/>
      <c r="M1667"/>
      <c r="N1667" s="64"/>
      <c r="O1667"/>
      <c r="P1667"/>
      <c r="Q1667"/>
      <c r="R1667" s="64"/>
      <c r="S1667"/>
      <c r="T1667"/>
      <c r="U1667"/>
      <c r="V1667" s="64"/>
      <c r="W1667"/>
      <c r="X1667"/>
      <c r="Y1667"/>
      <c r="Z1667"/>
      <c r="AA1667"/>
      <c r="AB1667"/>
    </row>
    <row r="1668" spans="1:28" x14ac:dyDescent="0.2">
      <c r="A1668"/>
      <c r="B1668"/>
      <c r="C1668" s="52"/>
      <c r="D1668" s="52"/>
      <c r="E1668" s="52"/>
      <c r="F1668"/>
      <c r="G1668"/>
      <c r="H1668"/>
      <c r="I1668"/>
      <c r="J1668" s="64"/>
      <c r="K1668"/>
      <c r="L1668"/>
      <c r="M1668"/>
      <c r="N1668" s="64"/>
      <c r="O1668"/>
      <c r="P1668"/>
      <c r="Q1668"/>
      <c r="R1668" s="64"/>
      <c r="S1668"/>
      <c r="T1668"/>
      <c r="U1668"/>
      <c r="V1668" s="64"/>
      <c r="W1668"/>
      <c r="X1668"/>
      <c r="Y1668"/>
      <c r="Z1668"/>
      <c r="AA1668"/>
      <c r="AB1668"/>
    </row>
    <row r="1669" spans="1:28" x14ac:dyDescent="0.2">
      <c r="A1669"/>
      <c r="B1669"/>
      <c r="C1669" s="52"/>
      <c r="D1669" s="52"/>
      <c r="E1669" s="52"/>
      <c r="F1669"/>
      <c r="G1669"/>
      <c r="H1669"/>
      <c r="I1669"/>
      <c r="J1669" s="64"/>
      <c r="K1669"/>
      <c r="L1669"/>
      <c r="M1669"/>
      <c r="N1669" s="64"/>
      <c r="O1669"/>
      <c r="P1669"/>
      <c r="Q1669"/>
      <c r="R1669" s="64"/>
      <c r="S1669"/>
      <c r="T1669"/>
      <c r="U1669"/>
      <c r="V1669" s="64"/>
      <c r="W1669"/>
      <c r="X1669"/>
      <c r="Y1669"/>
      <c r="Z1669"/>
      <c r="AA1669"/>
      <c r="AB1669"/>
    </row>
    <row r="1670" spans="1:28" x14ac:dyDescent="0.2">
      <c r="A1670"/>
      <c r="B1670"/>
      <c r="C1670" s="52"/>
      <c r="D1670" s="52"/>
      <c r="E1670" s="52"/>
      <c r="F1670"/>
      <c r="G1670"/>
      <c r="H1670"/>
      <c r="I1670"/>
      <c r="J1670" s="64"/>
      <c r="K1670"/>
      <c r="L1670"/>
      <c r="M1670"/>
      <c r="N1670" s="64"/>
      <c r="O1670"/>
      <c r="P1670"/>
      <c r="Q1670"/>
      <c r="R1670" s="64"/>
      <c r="S1670"/>
      <c r="T1670"/>
      <c r="U1670"/>
      <c r="V1670" s="64"/>
      <c r="W1670"/>
      <c r="X1670"/>
      <c r="Y1670"/>
      <c r="Z1670"/>
      <c r="AA1670"/>
      <c r="AB1670"/>
    </row>
    <row r="1671" spans="1:28" x14ac:dyDescent="0.2">
      <c r="A1671"/>
      <c r="B1671"/>
      <c r="C1671" s="52"/>
      <c r="D1671" s="52"/>
      <c r="E1671" s="52"/>
      <c r="F1671"/>
      <c r="G1671"/>
      <c r="H1671"/>
      <c r="I1671"/>
      <c r="J1671" s="64"/>
      <c r="K1671"/>
      <c r="L1671"/>
      <c r="M1671"/>
      <c r="N1671" s="64"/>
      <c r="O1671"/>
      <c r="P1671"/>
      <c r="Q1671"/>
      <c r="R1671" s="64"/>
      <c r="S1671"/>
      <c r="T1671"/>
      <c r="U1671"/>
      <c r="V1671" s="64"/>
      <c r="W1671"/>
      <c r="X1671"/>
      <c r="Y1671"/>
      <c r="Z1671"/>
      <c r="AA1671"/>
      <c r="AB1671"/>
    </row>
    <row r="1672" spans="1:28" x14ac:dyDescent="0.2">
      <c r="A1672"/>
      <c r="B1672"/>
      <c r="C1672" s="52"/>
      <c r="D1672" s="52"/>
      <c r="E1672" s="52"/>
      <c r="F1672"/>
      <c r="G1672"/>
      <c r="H1672"/>
      <c r="I1672"/>
      <c r="J1672" s="64"/>
      <c r="K1672"/>
      <c r="L1672"/>
      <c r="M1672"/>
      <c r="N1672" s="64"/>
      <c r="O1672"/>
      <c r="P1672"/>
      <c r="Q1672"/>
      <c r="R1672" s="64"/>
      <c r="S1672"/>
      <c r="T1672"/>
      <c r="U1672"/>
      <c r="V1672" s="64"/>
      <c r="W1672"/>
      <c r="X1672"/>
      <c r="Y1672"/>
      <c r="Z1672"/>
      <c r="AA1672"/>
      <c r="AB1672"/>
    </row>
    <row r="1673" spans="1:28" x14ac:dyDescent="0.2">
      <c r="A1673"/>
      <c r="B1673"/>
      <c r="C1673" s="52"/>
      <c r="D1673" s="52"/>
      <c r="E1673" s="52"/>
      <c r="F1673"/>
      <c r="G1673"/>
      <c r="H1673"/>
      <c r="I1673"/>
      <c r="J1673" s="64"/>
      <c r="K1673"/>
      <c r="L1673"/>
      <c r="M1673"/>
      <c r="N1673" s="64"/>
      <c r="O1673"/>
      <c r="P1673"/>
      <c r="Q1673"/>
      <c r="R1673" s="64"/>
      <c r="S1673"/>
      <c r="T1673"/>
      <c r="U1673"/>
      <c r="V1673" s="64"/>
      <c r="W1673"/>
      <c r="X1673"/>
      <c r="Y1673"/>
      <c r="Z1673"/>
      <c r="AA1673"/>
      <c r="AB1673"/>
    </row>
    <row r="1674" spans="1:28" x14ac:dyDescent="0.2">
      <c r="A1674"/>
      <c r="B1674"/>
      <c r="C1674" s="52"/>
      <c r="D1674" s="52"/>
      <c r="E1674" s="52"/>
      <c r="F1674"/>
      <c r="G1674"/>
      <c r="H1674"/>
      <c r="I1674"/>
      <c r="J1674" s="64"/>
      <c r="K1674"/>
      <c r="L1674"/>
      <c r="M1674"/>
      <c r="N1674" s="64"/>
      <c r="O1674"/>
      <c r="P1674"/>
      <c r="Q1674"/>
      <c r="R1674" s="64"/>
      <c r="S1674"/>
      <c r="T1674"/>
      <c r="U1674"/>
      <c r="V1674" s="64"/>
      <c r="W1674"/>
      <c r="X1674"/>
      <c r="Y1674"/>
      <c r="Z1674"/>
      <c r="AA1674"/>
      <c r="AB1674"/>
    </row>
    <row r="1675" spans="1:28" x14ac:dyDescent="0.2">
      <c r="A1675"/>
      <c r="B1675"/>
      <c r="C1675" s="52"/>
      <c r="D1675" s="52"/>
      <c r="E1675" s="52"/>
      <c r="F1675"/>
      <c r="G1675"/>
      <c r="H1675"/>
      <c r="I1675"/>
      <c r="J1675" s="64"/>
      <c r="K1675"/>
      <c r="L1675"/>
      <c r="M1675"/>
      <c r="N1675" s="64"/>
      <c r="O1675"/>
      <c r="P1675"/>
      <c r="Q1675"/>
      <c r="R1675" s="64"/>
      <c r="S1675"/>
      <c r="T1675"/>
      <c r="U1675"/>
      <c r="V1675" s="64"/>
      <c r="W1675"/>
      <c r="X1675"/>
      <c r="Y1675"/>
      <c r="Z1675"/>
      <c r="AA1675"/>
      <c r="AB1675"/>
    </row>
    <row r="1676" spans="1:28" x14ac:dyDescent="0.2">
      <c r="A1676"/>
      <c r="B1676"/>
      <c r="C1676" s="52"/>
      <c r="D1676" s="52"/>
      <c r="E1676" s="52"/>
      <c r="F1676"/>
      <c r="G1676"/>
      <c r="H1676"/>
      <c r="I1676"/>
      <c r="J1676" s="64"/>
      <c r="K1676"/>
      <c r="L1676"/>
      <c r="M1676"/>
      <c r="N1676" s="64"/>
      <c r="O1676"/>
      <c r="P1676"/>
      <c r="Q1676"/>
      <c r="R1676" s="64"/>
      <c r="S1676"/>
      <c r="T1676"/>
      <c r="U1676"/>
      <c r="V1676" s="64"/>
      <c r="W1676"/>
      <c r="X1676"/>
      <c r="Y1676"/>
      <c r="Z1676"/>
      <c r="AA1676"/>
      <c r="AB1676"/>
    </row>
    <row r="1677" spans="1:28" x14ac:dyDescent="0.2">
      <c r="A1677"/>
      <c r="B1677"/>
      <c r="C1677" s="52"/>
      <c r="D1677" s="52"/>
      <c r="E1677" s="52"/>
      <c r="F1677"/>
      <c r="G1677"/>
      <c r="H1677"/>
      <c r="I1677"/>
      <c r="J1677" s="64"/>
      <c r="K1677"/>
      <c r="L1677"/>
      <c r="M1677"/>
      <c r="N1677" s="64"/>
      <c r="O1677"/>
      <c r="P1677"/>
      <c r="Q1677"/>
      <c r="R1677" s="64"/>
      <c r="S1677"/>
      <c r="T1677"/>
      <c r="U1677"/>
      <c r="V1677" s="64"/>
      <c r="W1677"/>
      <c r="X1677"/>
      <c r="Y1677"/>
      <c r="Z1677"/>
      <c r="AA1677"/>
      <c r="AB1677"/>
    </row>
    <row r="1678" spans="1:28" x14ac:dyDescent="0.2">
      <c r="A1678"/>
      <c r="B1678"/>
      <c r="C1678" s="52"/>
      <c r="D1678" s="52"/>
      <c r="E1678" s="52"/>
      <c r="F1678"/>
      <c r="G1678"/>
      <c r="H1678"/>
      <c r="I1678"/>
      <c r="J1678" s="64"/>
      <c r="K1678"/>
      <c r="L1678"/>
      <c r="M1678"/>
      <c r="N1678" s="64"/>
      <c r="O1678"/>
      <c r="P1678"/>
      <c r="Q1678"/>
      <c r="R1678" s="64"/>
      <c r="S1678"/>
      <c r="T1678"/>
      <c r="U1678"/>
      <c r="V1678" s="64"/>
      <c r="W1678"/>
      <c r="X1678"/>
      <c r="Y1678"/>
      <c r="Z1678"/>
      <c r="AA1678"/>
      <c r="AB1678"/>
    </row>
    <row r="1679" spans="1:28" x14ac:dyDescent="0.2">
      <c r="A1679"/>
      <c r="B1679"/>
      <c r="C1679" s="52"/>
      <c r="D1679" s="52"/>
      <c r="E1679" s="52"/>
      <c r="F1679"/>
      <c r="G1679"/>
      <c r="H1679"/>
      <c r="I1679"/>
      <c r="J1679" s="64"/>
      <c r="K1679"/>
      <c r="L1679"/>
      <c r="M1679"/>
      <c r="N1679" s="64"/>
      <c r="O1679"/>
      <c r="P1679"/>
      <c r="Q1679"/>
      <c r="R1679" s="64"/>
      <c r="S1679"/>
      <c r="T1679"/>
      <c r="U1679"/>
      <c r="V1679" s="64"/>
      <c r="W1679"/>
      <c r="X1679"/>
      <c r="Y1679"/>
      <c r="Z1679"/>
      <c r="AA1679"/>
      <c r="AB1679"/>
    </row>
    <row r="1680" spans="1:28" x14ac:dyDescent="0.2">
      <c r="A1680"/>
      <c r="B1680"/>
      <c r="C1680" s="52"/>
      <c r="D1680" s="52"/>
      <c r="E1680" s="52"/>
      <c r="F1680"/>
      <c r="G1680"/>
      <c r="H1680"/>
      <c r="I1680"/>
      <c r="J1680" s="64"/>
      <c r="K1680"/>
      <c r="L1680"/>
      <c r="M1680"/>
      <c r="N1680" s="64"/>
      <c r="O1680"/>
      <c r="P1680"/>
      <c r="Q1680"/>
      <c r="R1680" s="64"/>
      <c r="S1680"/>
      <c r="T1680"/>
      <c r="U1680"/>
      <c r="V1680" s="64"/>
      <c r="W1680"/>
      <c r="X1680"/>
      <c r="Y1680"/>
      <c r="Z1680"/>
      <c r="AA1680"/>
      <c r="AB1680"/>
    </row>
    <row r="1681" spans="1:28" x14ac:dyDescent="0.2">
      <c r="A1681"/>
      <c r="B1681"/>
      <c r="C1681" s="52"/>
      <c r="D1681" s="52"/>
      <c r="E1681" s="52"/>
      <c r="F1681"/>
      <c r="G1681"/>
      <c r="H1681"/>
      <c r="I1681"/>
      <c r="J1681" s="64"/>
      <c r="K1681"/>
      <c r="L1681"/>
      <c r="M1681"/>
      <c r="N1681" s="64"/>
      <c r="O1681"/>
      <c r="P1681"/>
      <c r="Q1681"/>
      <c r="R1681" s="64"/>
      <c r="S1681"/>
      <c r="T1681"/>
      <c r="U1681"/>
      <c r="V1681" s="64"/>
      <c r="W1681"/>
      <c r="X1681"/>
      <c r="Y1681"/>
      <c r="Z1681"/>
      <c r="AA1681"/>
      <c r="AB1681"/>
    </row>
    <row r="1682" spans="1:28" x14ac:dyDescent="0.2">
      <c r="A1682"/>
      <c r="B1682"/>
      <c r="C1682" s="52"/>
      <c r="D1682" s="52"/>
      <c r="E1682" s="52"/>
      <c r="F1682"/>
      <c r="G1682"/>
      <c r="H1682"/>
      <c r="I1682"/>
      <c r="J1682" s="64"/>
      <c r="K1682"/>
      <c r="L1682"/>
      <c r="M1682"/>
      <c r="N1682" s="64"/>
      <c r="O1682"/>
      <c r="P1682"/>
      <c r="Q1682"/>
      <c r="R1682" s="64"/>
      <c r="S1682"/>
      <c r="T1682"/>
      <c r="U1682"/>
      <c r="V1682" s="64"/>
      <c r="W1682"/>
      <c r="X1682"/>
      <c r="Y1682"/>
      <c r="Z1682"/>
      <c r="AA1682"/>
      <c r="AB1682"/>
    </row>
    <row r="1683" spans="1:28" x14ac:dyDescent="0.2">
      <c r="A1683"/>
      <c r="B1683"/>
      <c r="C1683" s="52"/>
      <c r="D1683" s="52"/>
      <c r="E1683" s="52"/>
      <c r="F1683"/>
      <c r="G1683"/>
      <c r="H1683"/>
      <c r="I1683"/>
      <c r="J1683" s="64"/>
      <c r="K1683"/>
      <c r="L1683"/>
      <c r="M1683"/>
      <c r="N1683" s="64"/>
      <c r="O1683"/>
      <c r="P1683"/>
      <c r="Q1683"/>
      <c r="R1683" s="64"/>
      <c r="S1683"/>
      <c r="T1683"/>
      <c r="U1683"/>
      <c r="V1683" s="64"/>
      <c r="W1683"/>
      <c r="X1683"/>
      <c r="Y1683"/>
      <c r="Z1683"/>
      <c r="AA1683"/>
      <c r="AB1683"/>
    </row>
    <row r="1684" spans="1:28" x14ac:dyDescent="0.2">
      <c r="A1684"/>
      <c r="B1684"/>
      <c r="C1684" s="52"/>
      <c r="D1684" s="52"/>
      <c r="E1684" s="52"/>
      <c r="F1684"/>
      <c r="G1684"/>
      <c r="H1684"/>
      <c r="I1684"/>
      <c r="J1684" s="64"/>
      <c r="K1684"/>
      <c r="L1684"/>
      <c r="M1684"/>
      <c r="N1684" s="64"/>
      <c r="O1684"/>
      <c r="P1684"/>
      <c r="Q1684"/>
      <c r="R1684" s="64"/>
      <c r="S1684"/>
      <c r="T1684"/>
      <c r="U1684"/>
      <c r="V1684" s="64"/>
      <c r="W1684"/>
      <c r="X1684"/>
      <c r="Y1684"/>
      <c r="Z1684"/>
      <c r="AA1684"/>
      <c r="AB1684"/>
    </row>
    <row r="1685" spans="1:28" x14ac:dyDescent="0.2">
      <c r="A1685"/>
      <c r="B1685"/>
      <c r="C1685" s="52"/>
      <c r="D1685" s="52"/>
      <c r="E1685" s="52"/>
      <c r="F1685"/>
      <c r="G1685"/>
      <c r="H1685"/>
      <c r="I1685"/>
      <c r="J1685" s="64"/>
      <c r="K1685"/>
      <c r="L1685"/>
      <c r="M1685"/>
      <c r="N1685" s="64"/>
      <c r="O1685"/>
      <c r="P1685"/>
      <c r="Q1685"/>
      <c r="R1685" s="64"/>
      <c r="S1685"/>
      <c r="T1685"/>
      <c r="U1685"/>
      <c r="V1685" s="64"/>
      <c r="W1685"/>
      <c r="X1685"/>
      <c r="Y1685"/>
      <c r="Z1685"/>
      <c r="AA1685"/>
      <c r="AB1685"/>
    </row>
    <row r="1686" spans="1:28" x14ac:dyDescent="0.2">
      <c r="A1686"/>
      <c r="B1686"/>
      <c r="C1686" s="52"/>
      <c r="D1686" s="52"/>
      <c r="E1686" s="52"/>
      <c r="F1686"/>
      <c r="G1686"/>
      <c r="H1686"/>
      <c r="I1686"/>
      <c r="J1686" s="64"/>
      <c r="K1686"/>
      <c r="L1686"/>
      <c r="M1686"/>
      <c r="N1686" s="64"/>
      <c r="O1686"/>
      <c r="P1686"/>
      <c r="Q1686"/>
      <c r="R1686" s="64"/>
      <c r="S1686"/>
      <c r="T1686"/>
      <c r="U1686"/>
      <c r="V1686" s="64"/>
      <c r="W1686"/>
      <c r="X1686"/>
      <c r="Y1686"/>
      <c r="Z1686"/>
      <c r="AA1686"/>
      <c r="AB1686"/>
    </row>
    <row r="1687" spans="1:28" x14ac:dyDescent="0.2">
      <c r="A1687"/>
      <c r="B1687"/>
      <c r="C1687" s="52"/>
      <c r="D1687" s="52"/>
      <c r="E1687" s="52"/>
      <c r="F1687"/>
      <c r="G1687"/>
      <c r="H1687"/>
      <c r="I1687"/>
      <c r="J1687" s="64"/>
      <c r="K1687"/>
      <c r="L1687"/>
      <c r="M1687"/>
      <c r="N1687" s="64"/>
      <c r="O1687"/>
      <c r="P1687"/>
      <c r="Q1687"/>
      <c r="R1687" s="64"/>
      <c r="S1687"/>
      <c r="T1687"/>
      <c r="U1687"/>
      <c r="V1687" s="64"/>
      <c r="W1687"/>
      <c r="X1687"/>
      <c r="Y1687"/>
      <c r="Z1687"/>
      <c r="AA1687"/>
      <c r="AB1687"/>
    </row>
    <row r="1688" spans="1:28" x14ac:dyDescent="0.2">
      <c r="A1688"/>
      <c r="B1688"/>
      <c r="C1688" s="52"/>
      <c r="D1688" s="52"/>
      <c r="E1688" s="52"/>
      <c r="F1688"/>
      <c r="G1688"/>
      <c r="H1688"/>
      <c r="I1688"/>
      <c r="J1688" s="64"/>
      <c r="K1688"/>
      <c r="L1688"/>
      <c r="M1688"/>
      <c r="N1688" s="64"/>
      <c r="O1688"/>
      <c r="P1688"/>
      <c r="Q1688"/>
      <c r="R1688" s="64"/>
      <c r="S1688"/>
      <c r="T1688"/>
      <c r="U1688"/>
      <c r="V1688" s="64"/>
      <c r="W1688"/>
      <c r="X1688"/>
      <c r="Y1688"/>
      <c r="Z1688"/>
      <c r="AA1688"/>
      <c r="AB1688"/>
    </row>
    <row r="1689" spans="1:28" x14ac:dyDescent="0.2">
      <c r="A1689"/>
      <c r="B1689"/>
      <c r="C1689" s="52"/>
      <c r="D1689" s="52"/>
      <c r="E1689" s="52"/>
      <c r="F1689"/>
      <c r="G1689"/>
      <c r="H1689"/>
      <c r="I1689"/>
      <c r="J1689" s="64"/>
      <c r="K1689"/>
      <c r="L1689"/>
      <c r="M1689"/>
      <c r="N1689" s="64"/>
      <c r="O1689"/>
      <c r="P1689"/>
      <c r="Q1689"/>
      <c r="R1689" s="64"/>
      <c r="S1689"/>
      <c r="T1689"/>
      <c r="U1689"/>
      <c r="V1689" s="64"/>
      <c r="W1689"/>
      <c r="X1689"/>
      <c r="Y1689"/>
      <c r="Z1689"/>
      <c r="AA1689"/>
      <c r="AB1689"/>
    </row>
    <row r="1690" spans="1:28" x14ac:dyDescent="0.2">
      <c r="A1690"/>
      <c r="B1690"/>
      <c r="C1690" s="52"/>
      <c r="D1690" s="52"/>
      <c r="E1690" s="52"/>
      <c r="F1690"/>
      <c r="G1690"/>
      <c r="H1690"/>
      <c r="I1690"/>
      <c r="J1690" s="64"/>
      <c r="K1690"/>
      <c r="L1690"/>
      <c r="M1690"/>
      <c r="N1690" s="64"/>
      <c r="O1690"/>
      <c r="P1690"/>
      <c r="Q1690"/>
      <c r="R1690" s="64"/>
      <c r="S1690"/>
      <c r="T1690"/>
      <c r="U1690"/>
      <c r="V1690" s="64"/>
      <c r="W1690"/>
      <c r="X1690"/>
      <c r="Y1690"/>
      <c r="Z1690"/>
      <c r="AA1690"/>
      <c r="AB1690"/>
    </row>
    <row r="1691" spans="1:28" x14ac:dyDescent="0.2">
      <c r="A1691"/>
      <c r="B1691"/>
      <c r="C1691" s="52"/>
      <c r="D1691" s="52"/>
      <c r="E1691" s="52"/>
      <c r="F1691"/>
      <c r="G1691"/>
      <c r="H1691"/>
      <c r="I1691"/>
      <c r="J1691" s="64"/>
      <c r="K1691"/>
      <c r="L1691"/>
      <c r="M1691"/>
      <c r="N1691" s="64"/>
      <c r="O1691"/>
      <c r="P1691"/>
      <c r="Q1691"/>
      <c r="R1691" s="64"/>
      <c r="S1691"/>
      <c r="T1691"/>
      <c r="U1691"/>
      <c r="V1691" s="64"/>
      <c r="W1691"/>
      <c r="X1691"/>
      <c r="Y1691"/>
      <c r="Z1691"/>
      <c r="AA1691"/>
      <c r="AB1691"/>
    </row>
    <row r="1692" spans="1:28" x14ac:dyDescent="0.2">
      <c r="A1692"/>
      <c r="B1692"/>
      <c r="C1692" s="52"/>
      <c r="D1692" s="52"/>
      <c r="E1692" s="52"/>
      <c r="F1692"/>
      <c r="G1692"/>
      <c r="H1692"/>
      <c r="I1692"/>
      <c r="J1692" s="64"/>
      <c r="K1692"/>
      <c r="L1692"/>
      <c r="M1692"/>
      <c r="N1692" s="64"/>
      <c r="O1692"/>
      <c r="P1692"/>
      <c r="Q1692"/>
      <c r="R1692" s="64"/>
      <c r="S1692"/>
      <c r="T1692"/>
      <c r="U1692"/>
      <c r="V1692" s="64"/>
      <c r="W1692"/>
      <c r="X1692"/>
      <c r="Y1692"/>
      <c r="Z1692"/>
      <c r="AA1692"/>
      <c r="AB1692"/>
    </row>
    <row r="1693" spans="1:28" x14ac:dyDescent="0.2">
      <c r="A1693"/>
      <c r="B1693"/>
      <c r="C1693" s="52"/>
      <c r="D1693" s="52"/>
      <c r="E1693" s="52"/>
      <c r="F1693"/>
      <c r="G1693"/>
      <c r="H1693"/>
      <c r="I1693"/>
      <c r="J1693" s="64"/>
      <c r="K1693"/>
      <c r="L1693"/>
      <c r="M1693"/>
      <c r="N1693" s="64"/>
      <c r="O1693"/>
      <c r="P1693"/>
      <c r="Q1693"/>
      <c r="R1693" s="64"/>
      <c r="S1693"/>
      <c r="T1693"/>
      <c r="U1693"/>
      <c r="V1693" s="64"/>
      <c r="W1693"/>
      <c r="X1693"/>
      <c r="Y1693"/>
      <c r="Z1693"/>
      <c r="AA1693"/>
      <c r="AB1693"/>
    </row>
    <row r="1694" spans="1:28" x14ac:dyDescent="0.2">
      <c r="A1694"/>
      <c r="B1694"/>
      <c r="C1694" s="52"/>
      <c r="D1694" s="52"/>
      <c r="E1694" s="52"/>
      <c r="F1694"/>
      <c r="G1694"/>
      <c r="H1694"/>
      <c r="I1694"/>
      <c r="J1694" s="64"/>
      <c r="K1694"/>
      <c r="L1694"/>
      <c r="M1694"/>
      <c r="N1694" s="64"/>
      <c r="O1694"/>
      <c r="P1694"/>
      <c r="Q1694"/>
      <c r="R1694" s="64"/>
      <c r="S1694"/>
      <c r="T1694"/>
      <c r="U1694"/>
      <c r="V1694" s="64"/>
      <c r="W1694"/>
      <c r="X1694"/>
      <c r="Y1694"/>
      <c r="Z1694"/>
      <c r="AA1694"/>
      <c r="AB1694"/>
    </row>
    <row r="1695" spans="1:28" x14ac:dyDescent="0.2">
      <c r="A1695"/>
      <c r="B1695"/>
      <c r="C1695" s="52"/>
      <c r="D1695" s="52"/>
      <c r="E1695" s="52"/>
      <c r="F1695"/>
      <c r="G1695"/>
      <c r="H1695"/>
      <c r="I1695"/>
      <c r="J1695" s="64"/>
      <c r="K1695"/>
      <c r="L1695"/>
      <c r="M1695"/>
      <c r="N1695" s="64"/>
      <c r="O1695"/>
      <c r="P1695"/>
      <c r="Q1695"/>
      <c r="R1695" s="64"/>
      <c r="S1695"/>
      <c r="T1695"/>
      <c r="U1695"/>
      <c r="V1695" s="64"/>
      <c r="W1695"/>
      <c r="X1695"/>
      <c r="Y1695"/>
      <c r="Z1695"/>
      <c r="AA1695"/>
      <c r="AB1695"/>
    </row>
    <row r="1696" spans="1:28" x14ac:dyDescent="0.2">
      <c r="A1696"/>
      <c r="B1696"/>
      <c r="C1696" s="52"/>
      <c r="D1696" s="52"/>
      <c r="E1696" s="52"/>
      <c r="F1696"/>
      <c r="G1696"/>
      <c r="H1696"/>
      <c r="I1696"/>
      <c r="J1696" s="64"/>
      <c r="K1696"/>
      <c r="L1696"/>
      <c r="M1696"/>
      <c r="N1696" s="64"/>
      <c r="O1696"/>
      <c r="P1696"/>
      <c r="Q1696"/>
      <c r="R1696" s="64"/>
      <c r="S1696"/>
      <c r="T1696"/>
      <c r="U1696"/>
      <c r="V1696" s="64"/>
      <c r="W1696"/>
      <c r="X1696"/>
      <c r="Y1696"/>
      <c r="Z1696"/>
      <c r="AA1696"/>
      <c r="AB1696"/>
    </row>
    <row r="1697" spans="1:28" x14ac:dyDescent="0.2">
      <c r="A1697"/>
      <c r="B1697"/>
      <c r="C1697" s="52"/>
      <c r="D1697" s="52"/>
      <c r="E1697" s="52"/>
      <c r="F1697"/>
      <c r="G1697"/>
      <c r="H1697"/>
      <c r="I1697"/>
      <c r="J1697" s="64"/>
      <c r="K1697"/>
      <c r="L1697"/>
      <c r="M1697"/>
      <c r="N1697" s="64"/>
      <c r="O1697"/>
      <c r="P1697"/>
      <c r="Q1697"/>
      <c r="R1697" s="64"/>
      <c r="S1697"/>
      <c r="T1697"/>
      <c r="U1697"/>
      <c r="V1697" s="64"/>
      <c r="W1697"/>
      <c r="X1697"/>
      <c r="Y1697"/>
      <c r="Z1697"/>
      <c r="AA1697"/>
      <c r="AB1697"/>
    </row>
    <row r="1698" spans="1:28" x14ac:dyDescent="0.2">
      <c r="A1698"/>
      <c r="B1698"/>
      <c r="C1698" s="52"/>
      <c r="D1698" s="52"/>
      <c r="E1698" s="52"/>
      <c r="F1698"/>
      <c r="G1698"/>
      <c r="H1698"/>
      <c r="I1698"/>
      <c r="J1698" s="64"/>
      <c r="K1698"/>
      <c r="L1698"/>
      <c r="M1698"/>
      <c r="N1698" s="64"/>
      <c r="O1698"/>
      <c r="P1698"/>
      <c r="Q1698"/>
      <c r="R1698" s="64"/>
      <c r="S1698"/>
      <c r="T1698"/>
      <c r="U1698"/>
      <c r="V1698" s="64"/>
      <c r="W1698"/>
      <c r="X1698"/>
      <c r="Y1698"/>
      <c r="Z1698"/>
      <c r="AA1698"/>
      <c r="AB1698"/>
    </row>
    <row r="1699" spans="1:28" x14ac:dyDescent="0.2">
      <c r="A1699"/>
      <c r="B1699"/>
      <c r="C1699" s="52"/>
      <c r="D1699" s="52"/>
      <c r="E1699" s="52"/>
      <c r="F1699"/>
      <c r="G1699"/>
      <c r="H1699"/>
      <c r="I1699"/>
      <c r="J1699" s="64"/>
      <c r="K1699"/>
      <c r="L1699"/>
      <c r="M1699"/>
      <c r="N1699" s="64"/>
      <c r="O1699"/>
      <c r="P1699"/>
      <c r="Q1699"/>
      <c r="R1699" s="64"/>
      <c r="S1699"/>
      <c r="T1699"/>
      <c r="U1699"/>
      <c r="V1699" s="64"/>
      <c r="W1699"/>
      <c r="X1699"/>
      <c r="Y1699"/>
      <c r="Z1699"/>
      <c r="AA1699"/>
      <c r="AB1699"/>
    </row>
    <row r="1700" spans="1:28" x14ac:dyDescent="0.2">
      <c r="A1700"/>
      <c r="B1700"/>
      <c r="C1700" s="52"/>
      <c r="D1700" s="52"/>
      <c r="E1700" s="52"/>
      <c r="F1700"/>
      <c r="G1700"/>
      <c r="H1700"/>
      <c r="I1700"/>
      <c r="J1700" s="64"/>
      <c r="K1700"/>
      <c r="L1700"/>
      <c r="M1700"/>
      <c r="N1700" s="64"/>
      <c r="O1700"/>
      <c r="P1700"/>
      <c r="Q1700"/>
      <c r="R1700" s="64"/>
      <c r="S1700"/>
      <c r="T1700"/>
      <c r="U1700"/>
      <c r="V1700" s="64"/>
      <c r="W1700"/>
      <c r="X1700"/>
      <c r="Y1700"/>
      <c r="Z1700"/>
      <c r="AA1700"/>
      <c r="AB1700"/>
    </row>
    <row r="1701" spans="1:28" x14ac:dyDescent="0.2">
      <c r="A1701"/>
      <c r="B1701"/>
      <c r="C1701" s="52"/>
      <c r="D1701" s="52"/>
      <c r="E1701" s="52"/>
      <c r="F1701"/>
      <c r="G1701"/>
      <c r="H1701"/>
      <c r="I1701"/>
      <c r="J1701" s="64"/>
      <c r="K1701"/>
      <c r="L1701"/>
      <c r="M1701"/>
      <c r="N1701" s="64"/>
      <c r="O1701"/>
      <c r="P1701"/>
      <c r="Q1701"/>
      <c r="R1701" s="64"/>
      <c r="S1701"/>
      <c r="T1701"/>
      <c r="U1701"/>
      <c r="V1701" s="64"/>
      <c r="W1701"/>
      <c r="X1701"/>
      <c r="Y1701"/>
      <c r="Z1701"/>
      <c r="AA1701"/>
      <c r="AB1701"/>
    </row>
    <row r="1702" spans="1:28" x14ac:dyDescent="0.2">
      <c r="A1702"/>
      <c r="B1702"/>
      <c r="C1702" s="52"/>
      <c r="D1702" s="52"/>
      <c r="E1702" s="52"/>
      <c r="F1702"/>
      <c r="G1702"/>
      <c r="H1702"/>
      <c r="I1702"/>
      <c r="J1702" s="64"/>
      <c r="K1702"/>
      <c r="L1702"/>
      <c r="M1702"/>
      <c r="N1702" s="64"/>
      <c r="O1702"/>
      <c r="P1702"/>
      <c r="Q1702"/>
      <c r="R1702" s="64"/>
      <c r="S1702"/>
      <c r="T1702"/>
      <c r="U1702"/>
      <c r="V1702" s="64"/>
      <c r="W1702"/>
      <c r="X1702"/>
      <c r="Y1702"/>
      <c r="Z1702"/>
      <c r="AA1702"/>
      <c r="AB1702"/>
    </row>
    <row r="1703" spans="1:28" x14ac:dyDescent="0.2">
      <c r="A1703"/>
      <c r="B1703"/>
      <c r="C1703" s="52"/>
      <c r="D1703" s="52"/>
      <c r="E1703" s="52"/>
      <c r="F1703"/>
      <c r="G1703"/>
      <c r="H1703"/>
      <c r="I1703"/>
      <c r="J1703" s="64"/>
      <c r="K1703"/>
      <c r="L1703"/>
      <c r="M1703"/>
      <c r="N1703" s="64"/>
      <c r="O1703"/>
      <c r="P1703"/>
      <c r="Q1703"/>
      <c r="R1703" s="64"/>
      <c r="S1703"/>
      <c r="T1703"/>
      <c r="U1703"/>
      <c r="V1703" s="64"/>
      <c r="W1703"/>
      <c r="X1703"/>
      <c r="Y1703"/>
      <c r="Z1703"/>
      <c r="AA1703"/>
      <c r="AB1703"/>
    </row>
    <row r="1704" spans="1:28" x14ac:dyDescent="0.2">
      <c r="A1704"/>
      <c r="B1704"/>
      <c r="C1704" s="52"/>
      <c r="D1704" s="52"/>
      <c r="E1704" s="52"/>
      <c r="F1704"/>
      <c r="G1704"/>
      <c r="H1704"/>
      <c r="I1704"/>
      <c r="J1704" s="64"/>
      <c r="K1704"/>
      <c r="L1704"/>
      <c r="M1704"/>
      <c r="N1704" s="64"/>
      <c r="O1704"/>
      <c r="P1704"/>
      <c r="Q1704"/>
      <c r="R1704" s="64"/>
      <c r="S1704"/>
      <c r="T1704"/>
      <c r="U1704"/>
      <c r="V1704" s="64"/>
      <c r="W1704"/>
      <c r="X1704"/>
      <c r="Y1704"/>
      <c r="Z1704"/>
      <c r="AA1704"/>
      <c r="AB1704"/>
    </row>
    <row r="1705" spans="1:28" x14ac:dyDescent="0.2">
      <c r="A1705"/>
      <c r="B1705"/>
      <c r="C1705" s="52"/>
      <c r="D1705" s="52"/>
      <c r="E1705" s="52"/>
      <c r="F1705"/>
      <c r="G1705"/>
      <c r="H1705"/>
      <c r="I1705"/>
      <c r="J1705" s="64"/>
      <c r="K1705"/>
      <c r="L1705"/>
      <c r="M1705"/>
      <c r="N1705" s="64"/>
      <c r="O1705"/>
      <c r="P1705"/>
      <c r="Q1705"/>
      <c r="R1705" s="64"/>
      <c r="S1705"/>
      <c r="T1705"/>
      <c r="U1705"/>
      <c r="V1705" s="64"/>
      <c r="W1705"/>
      <c r="X1705"/>
      <c r="Y1705"/>
      <c r="Z1705"/>
      <c r="AA1705"/>
      <c r="AB1705"/>
    </row>
    <row r="1706" spans="1:28" x14ac:dyDescent="0.2">
      <c r="A1706"/>
      <c r="B1706"/>
      <c r="C1706" s="52"/>
      <c r="D1706" s="52"/>
      <c r="E1706" s="52"/>
      <c r="F1706"/>
      <c r="G1706"/>
      <c r="H1706"/>
      <c r="I1706"/>
      <c r="J1706" s="64"/>
      <c r="K1706"/>
      <c r="L1706"/>
      <c r="M1706"/>
      <c r="N1706" s="64"/>
      <c r="O1706"/>
      <c r="P1706"/>
      <c r="Q1706"/>
      <c r="R1706" s="64"/>
      <c r="S1706"/>
      <c r="T1706"/>
      <c r="U1706"/>
      <c r="V1706" s="64"/>
      <c r="W1706"/>
      <c r="X1706"/>
      <c r="Y1706"/>
      <c r="Z1706"/>
      <c r="AA1706"/>
      <c r="AB1706"/>
    </row>
    <row r="1707" spans="1:28" x14ac:dyDescent="0.2">
      <c r="A1707"/>
      <c r="B1707"/>
      <c r="C1707" s="52"/>
      <c r="D1707" s="52"/>
      <c r="E1707" s="52"/>
      <c r="F1707"/>
      <c r="G1707"/>
      <c r="H1707"/>
      <c r="I1707"/>
      <c r="J1707" s="64"/>
      <c r="K1707"/>
      <c r="L1707"/>
      <c r="M1707"/>
      <c r="N1707" s="64"/>
      <c r="O1707"/>
      <c r="P1707"/>
      <c r="Q1707"/>
      <c r="R1707" s="64"/>
      <c r="S1707"/>
      <c r="T1707"/>
      <c r="U1707"/>
      <c r="V1707" s="64"/>
      <c r="W1707"/>
      <c r="X1707"/>
      <c r="Y1707"/>
      <c r="Z1707"/>
      <c r="AA1707"/>
      <c r="AB1707"/>
    </row>
    <row r="1708" spans="1:28" x14ac:dyDescent="0.2">
      <c r="A1708"/>
      <c r="B1708"/>
      <c r="C1708" s="52"/>
      <c r="D1708" s="52"/>
      <c r="E1708" s="52"/>
      <c r="F1708"/>
      <c r="G1708"/>
      <c r="H1708"/>
      <c r="I1708"/>
      <c r="J1708" s="64"/>
      <c r="K1708"/>
      <c r="L1708"/>
      <c r="M1708"/>
      <c r="N1708" s="64"/>
      <c r="O1708"/>
      <c r="P1708"/>
      <c r="Q1708"/>
      <c r="R1708" s="64"/>
      <c r="S1708"/>
      <c r="T1708"/>
      <c r="U1708"/>
      <c r="V1708" s="64"/>
      <c r="W1708"/>
      <c r="X1708"/>
      <c r="Y1708"/>
      <c r="Z1708"/>
      <c r="AA1708"/>
      <c r="AB1708"/>
    </row>
    <row r="1709" spans="1:28" x14ac:dyDescent="0.2">
      <c r="A1709"/>
      <c r="B1709"/>
      <c r="C1709" s="52"/>
      <c r="D1709" s="52"/>
      <c r="E1709" s="52"/>
      <c r="F1709"/>
      <c r="G1709"/>
      <c r="H1709"/>
      <c r="I1709"/>
      <c r="J1709" s="64"/>
      <c r="K1709"/>
      <c r="L1709"/>
      <c r="M1709"/>
      <c r="N1709" s="64"/>
      <c r="O1709"/>
      <c r="P1709"/>
      <c r="Q1709"/>
      <c r="R1709" s="64"/>
      <c r="S1709"/>
      <c r="T1709"/>
      <c r="U1709"/>
      <c r="V1709" s="64"/>
      <c r="W1709"/>
      <c r="X1709"/>
      <c r="Y1709"/>
      <c r="Z1709"/>
      <c r="AA1709"/>
      <c r="AB1709"/>
    </row>
    <row r="1710" spans="1:28" x14ac:dyDescent="0.2">
      <c r="A1710"/>
      <c r="B1710"/>
      <c r="C1710" s="52"/>
      <c r="D1710" s="52"/>
      <c r="E1710" s="52"/>
      <c r="F1710"/>
      <c r="G1710"/>
      <c r="H1710"/>
      <c r="I1710"/>
      <c r="J1710" s="64"/>
      <c r="K1710"/>
      <c r="L1710"/>
      <c r="M1710"/>
      <c r="N1710" s="64"/>
      <c r="O1710"/>
      <c r="P1710"/>
      <c r="Q1710"/>
      <c r="R1710" s="64"/>
      <c r="S1710"/>
      <c r="T1710"/>
      <c r="U1710"/>
      <c r="V1710" s="64"/>
      <c r="W1710"/>
      <c r="X1710"/>
      <c r="Y1710"/>
      <c r="Z1710"/>
      <c r="AA1710"/>
      <c r="AB1710"/>
    </row>
    <row r="1711" spans="1:28" x14ac:dyDescent="0.2">
      <c r="A1711"/>
      <c r="B1711"/>
      <c r="C1711" s="52"/>
      <c r="D1711" s="52"/>
      <c r="E1711" s="52"/>
      <c r="F1711"/>
      <c r="G1711"/>
      <c r="H1711"/>
      <c r="I1711"/>
      <c r="J1711" s="64"/>
      <c r="K1711"/>
      <c r="L1711"/>
      <c r="M1711"/>
      <c r="N1711" s="64"/>
      <c r="O1711"/>
      <c r="P1711"/>
      <c r="Q1711"/>
      <c r="R1711" s="64"/>
      <c r="S1711"/>
      <c r="T1711"/>
      <c r="U1711"/>
      <c r="V1711" s="64"/>
      <c r="W1711"/>
      <c r="X1711"/>
      <c r="Y1711"/>
      <c r="Z1711"/>
      <c r="AA1711"/>
      <c r="AB1711"/>
    </row>
    <row r="1712" spans="1:28" x14ac:dyDescent="0.2">
      <c r="A1712"/>
      <c r="B1712"/>
      <c r="C1712" s="52"/>
      <c r="D1712" s="52"/>
      <c r="E1712" s="52"/>
      <c r="F1712"/>
      <c r="G1712"/>
      <c r="H1712"/>
      <c r="I1712"/>
      <c r="J1712" s="64"/>
      <c r="K1712"/>
      <c r="L1712"/>
      <c r="M1712"/>
      <c r="N1712" s="64"/>
      <c r="O1712"/>
      <c r="P1712"/>
      <c r="Q1712"/>
      <c r="R1712" s="64"/>
      <c r="S1712"/>
      <c r="T1712"/>
      <c r="U1712"/>
      <c r="V1712" s="64"/>
      <c r="W1712"/>
      <c r="X1712"/>
      <c r="Y1712"/>
      <c r="Z1712"/>
      <c r="AA1712"/>
      <c r="AB1712"/>
    </row>
    <row r="1713" spans="1:28" x14ac:dyDescent="0.2">
      <c r="A1713"/>
      <c r="B1713"/>
      <c r="C1713" s="52"/>
      <c r="D1713" s="52"/>
      <c r="E1713" s="52"/>
      <c r="F1713"/>
      <c r="G1713"/>
      <c r="H1713"/>
      <c r="I1713"/>
      <c r="J1713" s="64"/>
      <c r="K1713"/>
      <c r="L1713"/>
      <c r="M1713"/>
      <c r="N1713" s="64"/>
      <c r="O1713"/>
      <c r="P1713"/>
      <c r="Q1713"/>
      <c r="R1713" s="64"/>
      <c r="S1713"/>
      <c r="T1713"/>
      <c r="U1713"/>
      <c r="V1713" s="64"/>
      <c r="W1713"/>
      <c r="X1713"/>
      <c r="Y1713"/>
      <c r="Z1713"/>
      <c r="AA1713"/>
      <c r="AB1713"/>
    </row>
    <row r="1714" spans="1:28" x14ac:dyDescent="0.2">
      <c r="A1714"/>
      <c r="B1714"/>
      <c r="C1714" s="52"/>
      <c r="D1714" s="52"/>
      <c r="E1714" s="52"/>
      <c r="F1714"/>
      <c r="G1714"/>
      <c r="H1714"/>
      <c r="I1714"/>
      <c r="J1714" s="64"/>
      <c r="K1714"/>
      <c r="L1714"/>
      <c r="M1714"/>
      <c r="N1714" s="64"/>
      <c r="O1714"/>
      <c r="P1714"/>
      <c r="Q1714"/>
      <c r="R1714" s="64"/>
      <c r="S1714"/>
      <c r="T1714"/>
      <c r="U1714"/>
      <c r="V1714" s="64"/>
      <c r="W1714"/>
      <c r="X1714"/>
      <c r="Y1714"/>
      <c r="Z1714"/>
      <c r="AA1714"/>
      <c r="AB1714"/>
    </row>
    <row r="1715" spans="1:28" x14ac:dyDescent="0.2">
      <c r="A1715"/>
      <c r="B1715"/>
      <c r="C1715" s="52"/>
      <c r="D1715" s="52"/>
      <c r="E1715" s="52"/>
      <c r="F1715"/>
      <c r="G1715"/>
      <c r="H1715"/>
      <c r="I1715"/>
      <c r="J1715" s="64"/>
      <c r="K1715"/>
      <c r="L1715"/>
      <c r="M1715"/>
      <c r="N1715" s="64"/>
      <c r="O1715"/>
      <c r="P1715"/>
      <c r="Q1715"/>
      <c r="R1715" s="64"/>
      <c r="S1715"/>
      <c r="T1715"/>
      <c r="U1715"/>
      <c r="V1715" s="64"/>
      <c r="W1715"/>
      <c r="X1715"/>
      <c r="Y1715"/>
      <c r="Z1715"/>
      <c r="AA1715"/>
      <c r="AB1715"/>
    </row>
    <row r="1716" spans="1:28" x14ac:dyDescent="0.2">
      <c r="A1716"/>
      <c r="B1716"/>
      <c r="C1716" s="52"/>
      <c r="D1716" s="52"/>
      <c r="E1716" s="52"/>
      <c r="F1716"/>
      <c r="G1716"/>
      <c r="H1716"/>
      <c r="I1716"/>
      <c r="J1716" s="64"/>
      <c r="K1716"/>
      <c r="L1716"/>
      <c r="M1716"/>
      <c r="N1716" s="64"/>
      <c r="O1716"/>
      <c r="P1716"/>
      <c r="Q1716"/>
      <c r="R1716" s="64"/>
      <c r="S1716"/>
      <c r="T1716"/>
      <c r="U1716"/>
      <c r="V1716" s="64"/>
      <c r="W1716"/>
      <c r="X1716"/>
      <c r="Y1716"/>
      <c r="Z1716"/>
      <c r="AA1716"/>
      <c r="AB1716"/>
    </row>
    <row r="1717" spans="1:28" x14ac:dyDescent="0.2">
      <c r="A1717"/>
      <c r="B1717"/>
      <c r="C1717" s="52"/>
      <c r="D1717" s="52"/>
      <c r="E1717" s="52"/>
      <c r="F1717"/>
      <c r="G1717"/>
      <c r="H1717"/>
      <c r="I1717"/>
      <c r="J1717" s="64"/>
      <c r="K1717"/>
      <c r="L1717"/>
      <c r="M1717"/>
      <c r="N1717" s="64"/>
      <c r="O1717"/>
      <c r="P1717"/>
      <c r="Q1717"/>
      <c r="R1717" s="64"/>
      <c r="S1717"/>
      <c r="T1717"/>
      <c r="U1717"/>
      <c r="V1717" s="64"/>
      <c r="W1717"/>
      <c r="X1717"/>
      <c r="Y1717"/>
      <c r="Z1717"/>
      <c r="AA1717"/>
      <c r="AB1717"/>
    </row>
    <row r="1718" spans="1:28" x14ac:dyDescent="0.2">
      <c r="A1718"/>
      <c r="B1718"/>
      <c r="C1718" s="52"/>
      <c r="D1718" s="52"/>
      <c r="E1718" s="52"/>
      <c r="F1718"/>
      <c r="G1718"/>
      <c r="H1718"/>
      <c r="I1718"/>
      <c r="J1718" s="64"/>
      <c r="K1718"/>
      <c r="L1718"/>
      <c r="M1718"/>
      <c r="N1718" s="64"/>
      <c r="O1718"/>
      <c r="P1718"/>
      <c r="Q1718"/>
      <c r="R1718" s="64"/>
      <c r="S1718"/>
      <c r="T1718"/>
      <c r="U1718"/>
      <c r="V1718" s="64"/>
      <c r="W1718"/>
      <c r="X1718"/>
      <c r="Y1718"/>
      <c r="Z1718"/>
      <c r="AA1718"/>
      <c r="AB1718"/>
    </row>
    <row r="1719" spans="1:28" x14ac:dyDescent="0.2">
      <c r="A1719"/>
      <c r="B1719"/>
      <c r="C1719" s="52"/>
      <c r="D1719" s="52"/>
      <c r="E1719" s="52"/>
      <c r="F1719"/>
      <c r="G1719"/>
      <c r="H1719"/>
      <c r="I1719"/>
      <c r="J1719" s="64"/>
      <c r="K1719"/>
      <c r="L1719"/>
      <c r="M1719"/>
      <c r="N1719" s="64"/>
      <c r="O1719"/>
      <c r="P1719"/>
      <c r="Q1719"/>
      <c r="R1719" s="64"/>
      <c r="S1719"/>
      <c r="T1719"/>
      <c r="U1719"/>
      <c r="V1719" s="64"/>
      <c r="W1719"/>
      <c r="X1719"/>
      <c r="Y1719"/>
      <c r="Z1719"/>
      <c r="AA1719"/>
      <c r="AB1719"/>
    </row>
    <row r="1720" spans="1:28" x14ac:dyDescent="0.2">
      <c r="A1720"/>
      <c r="B1720"/>
      <c r="C1720" s="52"/>
      <c r="D1720" s="52"/>
      <c r="E1720" s="52"/>
      <c r="F1720"/>
      <c r="G1720"/>
      <c r="H1720"/>
      <c r="I1720"/>
      <c r="J1720" s="64"/>
      <c r="K1720"/>
      <c r="L1720"/>
      <c r="M1720"/>
      <c r="N1720" s="64"/>
      <c r="O1720"/>
      <c r="P1720"/>
      <c r="Q1720"/>
      <c r="R1720" s="64"/>
      <c r="S1720"/>
      <c r="T1720"/>
      <c r="U1720"/>
      <c r="V1720" s="64"/>
      <c r="W1720"/>
      <c r="X1720"/>
      <c r="Y1720"/>
      <c r="Z1720"/>
      <c r="AA1720"/>
      <c r="AB1720"/>
    </row>
    <row r="1721" spans="1:28" x14ac:dyDescent="0.2">
      <c r="A1721"/>
      <c r="B1721"/>
      <c r="C1721" s="52"/>
      <c r="D1721" s="52"/>
      <c r="E1721" s="52"/>
      <c r="F1721"/>
      <c r="G1721"/>
      <c r="H1721"/>
      <c r="I1721"/>
      <c r="J1721" s="64"/>
      <c r="K1721"/>
      <c r="L1721"/>
      <c r="M1721"/>
      <c r="N1721" s="64"/>
      <c r="O1721"/>
      <c r="P1721"/>
      <c r="Q1721"/>
      <c r="R1721" s="64"/>
      <c r="S1721"/>
      <c r="T1721"/>
      <c r="U1721"/>
      <c r="V1721" s="64"/>
      <c r="W1721"/>
      <c r="X1721"/>
      <c r="Y1721"/>
      <c r="Z1721"/>
      <c r="AA1721"/>
      <c r="AB1721"/>
    </row>
    <row r="1722" spans="1:28" x14ac:dyDescent="0.2">
      <c r="A1722"/>
      <c r="B1722"/>
      <c r="C1722" s="52"/>
      <c r="D1722" s="52"/>
      <c r="E1722" s="52"/>
      <c r="F1722"/>
      <c r="G1722"/>
      <c r="H1722"/>
      <c r="I1722"/>
      <c r="J1722" s="64"/>
      <c r="K1722"/>
      <c r="L1722"/>
      <c r="M1722"/>
      <c r="N1722" s="64"/>
      <c r="O1722"/>
      <c r="P1722"/>
      <c r="Q1722"/>
      <c r="R1722" s="64"/>
      <c r="S1722"/>
      <c r="T1722"/>
      <c r="U1722"/>
      <c r="V1722" s="64"/>
      <c r="W1722"/>
      <c r="X1722"/>
      <c r="Y1722"/>
      <c r="Z1722"/>
      <c r="AA1722"/>
      <c r="AB1722"/>
    </row>
    <row r="1723" spans="1:28" x14ac:dyDescent="0.2">
      <c r="A1723"/>
      <c r="B1723"/>
      <c r="C1723" s="52"/>
      <c r="D1723" s="52"/>
      <c r="E1723" s="52"/>
      <c r="F1723"/>
      <c r="G1723"/>
      <c r="H1723"/>
      <c r="I1723"/>
      <c r="J1723" s="64"/>
      <c r="K1723"/>
      <c r="L1723"/>
      <c r="M1723"/>
      <c r="N1723" s="64"/>
      <c r="O1723"/>
      <c r="P1723"/>
      <c r="Q1723"/>
      <c r="R1723" s="64"/>
      <c r="S1723"/>
      <c r="T1723"/>
      <c r="U1723"/>
      <c r="V1723" s="64"/>
      <c r="W1723"/>
      <c r="X1723"/>
      <c r="Y1723"/>
      <c r="Z1723"/>
      <c r="AA1723"/>
      <c r="AB1723"/>
    </row>
    <row r="1724" spans="1:28" x14ac:dyDescent="0.2">
      <c r="A1724"/>
      <c r="B1724"/>
      <c r="C1724" s="52"/>
      <c r="D1724" s="52"/>
      <c r="E1724" s="52"/>
      <c r="F1724"/>
      <c r="G1724"/>
      <c r="H1724"/>
      <c r="I1724"/>
      <c r="J1724" s="64"/>
      <c r="K1724"/>
      <c r="L1724"/>
      <c r="M1724"/>
      <c r="N1724" s="64"/>
      <c r="O1724"/>
      <c r="P1724"/>
      <c r="Q1724"/>
      <c r="R1724" s="64"/>
      <c r="S1724"/>
      <c r="T1724"/>
      <c r="U1724"/>
      <c r="V1724" s="64"/>
      <c r="W1724"/>
      <c r="X1724"/>
      <c r="Y1724"/>
      <c r="Z1724"/>
      <c r="AA1724"/>
      <c r="AB1724"/>
    </row>
    <row r="1725" spans="1:28" x14ac:dyDescent="0.2">
      <c r="A1725"/>
      <c r="B1725"/>
      <c r="C1725" s="52"/>
      <c r="D1725" s="52"/>
      <c r="E1725" s="52"/>
      <c r="F1725"/>
      <c r="G1725"/>
      <c r="H1725"/>
      <c r="I1725"/>
      <c r="J1725" s="64"/>
      <c r="K1725"/>
      <c r="L1725"/>
      <c r="M1725"/>
      <c r="N1725" s="64"/>
      <c r="O1725"/>
      <c r="P1725"/>
      <c r="Q1725"/>
      <c r="R1725" s="64"/>
      <c r="S1725"/>
      <c r="T1725"/>
      <c r="U1725"/>
      <c r="V1725" s="64"/>
      <c r="W1725"/>
      <c r="X1725"/>
      <c r="Y1725"/>
      <c r="Z1725"/>
      <c r="AA1725"/>
      <c r="AB1725"/>
    </row>
    <row r="1726" spans="1:28" x14ac:dyDescent="0.2">
      <c r="A1726"/>
      <c r="B1726"/>
      <c r="C1726" s="52"/>
      <c r="D1726" s="52"/>
      <c r="E1726" s="52"/>
      <c r="F1726"/>
      <c r="G1726"/>
      <c r="H1726"/>
      <c r="I1726"/>
      <c r="J1726" s="64"/>
      <c r="K1726"/>
      <c r="L1726"/>
      <c r="M1726"/>
      <c r="N1726" s="64"/>
      <c r="O1726"/>
      <c r="P1726"/>
      <c r="Q1726"/>
      <c r="R1726" s="64"/>
      <c r="S1726"/>
      <c r="T1726"/>
      <c r="U1726"/>
      <c r="V1726" s="64"/>
      <c r="W1726"/>
      <c r="X1726"/>
      <c r="Y1726"/>
      <c r="Z1726"/>
      <c r="AA1726"/>
      <c r="AB1726"/>
    </row>
    <row r="1727" spans="1:28" x14ac:dyDescent="0.2">
      <c r="A1727"/>
      <c r="B1727"/>
      <c r="C1727" s="52"/>
      <c r="D1727" s="52"/>
      <c r="E1727" s="52"/>
      <c r="F1727"/>
      <c r="G1727"/>
      <c r="H1727"/>
      <c r="I1727"/>
      <c r="J1727" s="64"/>
      <c r="K1727"/>
      <c r="L1727"/>
      <c r="M1727"/>
      <c r="N1727" s="64"/>
      <c r="O1727"/>
      <c r="P1727"/>
      <c r="Q1727"/>
      <c r="R1727" s="64"/>
      <c r="S1727"/>
      <c r="T1727"/>
      <c r="U1727"/>
      <c r="V1727" s="64"/>
      <c r="W1727"/>
      <c r="X1727"/>
      <c r="Y1727"/>
      <c r="Z1727"/>
      <c r="AA1727"/>
      <c r="AB1727"/>
    </row>
    <row r="1728" spans="1:28" x14ac:dyDescent="0.2">
      <c r="A1728"/>
      <c r="B1728"/>
      <c r="C1728" s="52"/>
      <c r="D1728" s="52"/>
      <c r="E1728" s="52"/>
      <c r="F1728"/>
      <c r="G1728"/>
      <c r="H1728"/>
      <c r="I1728"/>
      <c r="J1728" s="64"/>
      <c r="K1728"/>
      <c r="L1728"/>
      <c r="M1728"/>
      <c r="N1728" s="64"/>
      <c r="O1728"/>
      <c r="P1728"/>
      <c r="Q1728"/>
      <c r="R1728" s="64"/>
      <c r="S1728"/>
      <c r="T1728"/>
      <c r="U1728"/>
      <c r="V1728" s="64"/>
      <c r="W1728"/>
      <c r="X1728"/>
      <c r="Y1728"/>
      <c r="Z1728"/>
      <c r="AA1728"/>
      <c r="AB1728"/>
    </row>
    <row r="1729" spans="1:28" x14ac:dyDescent="0.2">
      <c r="A1729"/>
      <c r="B1729"/>
      <c r="C1729" s="52"/>
      <c r="D1729" s="52"/>
      <c r="E1729" s="52"/>
      <c r="F1729"/>
      <c r="G1729"/>
      <c r="H1729"/>
      <c r="I1729"/>
      <c r="J1729" s="64"/>
      <c r="K1729"/>
      <c r="L1729"/>
      <c r="M1729"/>
      <c r="N1729" s="64"/>
      <c r="O1729"/>
      <c r="P1729"/>
      <c r="Q1729"/>
      <c r="R1729" s="64"/>
      <c r="S1729"/>
      <c r="T1729"/>
      <c r="U1729"/>
      <c r="V1729" s="64"/>
      <c r="W1729"/>
      <c r="X1729"/>
      <c r="Y1729"/>
      <c r="Z1729"/>
      <c r="AA1729"/>
      <c r="AB1729"/>
    </row>
    <row r="1730" spans="1:28" x14ac:dyDescent="0.2">
      <c r="A1730"/>
      <c r="B1730"/>
      <c r="C1730" s="52"/>
      <c r="D1730" s="52"/>
      <c r="E1730" s="52"/>
      <c r="F1730"/>
      <c r="G1730"/>
      <c r="H1730"/>
      <c r="I1730"/>
      <c r="J1730" s="64"/>
      <c r="K1730"/>
      <c r="L1730"/>
      <c r="M1730"/>
      <c r="N1730" s="64"/>
      <c r="O1730"/>
      <c r="P1730"/>
      <c r="Q1730"/>
      <c r="R1730" s="64"/>
      <c r="S1730"/>
      <c r="T1730"/>
      <c r="U1730"/>
      <c r="V1730" s="64"/>
      <c r="W1730"/>
      <c r="X1730"/>
      <c r="Y1730"/>
      <c r="Z1730"/>
      <c r="AA1730"/>
      <c r="AB1730"/>
    </row>
    <row r="1731" spans="1:28" x14ac:dyDescent="0.2">
      <c r="A1731"/>
      <c r="B1731"/>
      <c r="C1731" s="52"/>
      <c r="D1731" s="52"/>
      <c r="E1731" s="52"/>
      <c r="F1731"/>
      <c r="G1731"/>
      <c r="H1731"/>
      <c r="I1731"/>
      <c r="J1731" s="64"/>
      <c r="K1731"/>
      <c r="L1731"/>
      <c r="M1731"/>
      <c r="N1731" s="64"/>
      <c r="O1731"/>
      <c r="P1731"/>
      <c r="Q1731"/>
      <c r="R1731" s="64"/>
      <c r="S1731"/>
      <c r="T1731"/>
      <c r="U1731"/>
      <c r="V1731" s="64"/>
      <c r="W1731"/>
      <c r="X1731"/>
      <c r="Y1731"/>
      <c r="Z1731"/>
      <c r="AA1731"/>
      <c r="AB1731"/>
    </row>
    <row r="1732" spans="1:28" x14ac:dyDescent="0.2">
      <c r="A1732"/>
      <c r="B1732"/>
      <c r="C1732" s="52"/>
      <c r="D1732" s="52"/>
      <c r="E1732" s="52"/>
      <c r="F1732"/>
      <c r="G1732"/>
      <c r="H1732"/>
      <c r="I1732"/>
      <c r="J1732" s="64"/>
      <c r="K1732"/>
      <c r="L1732"/>
      <c r="M1732"/>
      <c r="N1732" s="64"/>
      <c r="O1732"/>
      <c r="P1732"/>
      <c r="Q1732"/>
      <c r="R1732" s="64"/>
      <c r="S1732"/>
      <c r="T1732"/>
      <c r="U1732"/>
      <c r="V1732" s="64"/>
      <c r="W1732"/>
      <c r="X1732"/>
      <c r="Y1732"/>
      <c r="Z1732"/>
      <c r="AA1732"/>
      <c r="AB1732"/>
    </row>
    <row r="1733" spans="1:28" x14ac:dyDescent="0.2">
      <c r="A1733"/>
      <c r="B1733"/>
      <c r="C1733" s="52"/>
      <c r="D1733" s="52"/>
      <c r="E1733" s="52"/>
      <c r="F1733"/>
      <c r="G1733"/>
      <c r="H1733"/>
      <c r="I1733"/>
      <c r="J1733" s="64"/>
      <c r="K1733"/>
      <c r="L1733"/>
      <c r="M1733"/>
      <c r="N1733" s="64"/>
      <c r="O1733"/>
      <c r="P1733"/>
      <c r="Q1733"/>
      <c r="R1733" s="64"/>
      <c r="S1733"/>
      <c r="T1733"/>
      <c r="U1733"/>
      <c r="V1733" s="64"/>
      <c r="W1733"/>
      <c r="X1733"/>
      <c r="Y1733"/>
      <c r="Z1733"/>
      <c r="AA1733"/>
      <c r="AB1733"/>
    </row>
    <row r="1734" spans="1:28" x14ac:dyDescent="0.2">
      <c r="A1734"/>
      <c r="B1734"/>
      <c r="C1734" s="52"/>
      <c r="D1734" s="52"/>
      <c r="E1734" s="52"/>
      <c r="F1734"/>
      <c r="G1734"/>
      <c r="H1734"/>
      <c r="I1734"/>
      <c r="J1734" s="64"/>
      <c r="K1734"/>
      <c r="L1734"/>
      <c r="M1734"/>
      <c r="N1734" s="64"/>
      <c r="O1734"/>
      <c r="P1734"/>
      <c r="Q1734"/>
      <c r="R1734" s="64"/>
      <c r="S1734"/>
      <c r="T1734"/>
      <c r="U1734"/>
      <c r="V1734" s="64"/>
      <c r="W1734"/>
      <c r="X1734"/>
      <c r="Y1734"/>
      <c r="Z1734"/>
      <c r="AA1734"/>
      <c r="AB1734"/>
    </row>
    <row r="1735" spans="1:28" x14ac:dyDescent="0.2">
      <c r="A1735"/>
      <c r="B1735"/>
      <c r="C1735" s="52"/>
      <c r="D1735" s="52"/>
      <c r="E1735" s="52"/>
      <c r="F1735"/>
      <c r="G1735"/>
      <c r="H1735"/>
      <c r="I1735"/>
      <c r="J1735" s="64"/>
      <c r="K1735"/>
      <c r="L1735"/>
      <c r="M1735"/>
      <c r="N1735" s="64"/>
      <c r="O1735"/>
      <c r="P1735"/>
      <c r="Q1735"/>
      <c r="R1735" s="64"/>
      <c r="S1735"/>
      <c r="T1735"/>
      <c r="U1735"/>
      <c r="V1735" s="64"/>
      <c r="W1735"/>
      <c r="X1735"/>
      <c r="Y1735"/>
      <c r="Z1735"/>
      <c r="AA1735"/>
      <c r="AB1735"/>
    </row>
    <row r="1736" spans="1:28" x14ac:dyDescent="0.2">
      <c r="A1736"/>
      <c r="B1736"/>
      <c r="C1736" s="52"/>
      <c r="D1736" s="52"/>
      <c r="E1736" s="52"/>
      <c r="F1736"/>
      <c r="G1736"/>
      <c r="H1736"/>
      <c r="I1736"/>
      <c r="J1736" s="64"/>
      <c r="K1736"/>
      <c r="L1736"/>
      <c r="M1736"/>
      <c r="N1736" s="64"/>
      <c r="O1736"/>
      <c r="P1736"/>
      <c r="Q1736"/>
      <c r="R1736" s="64"/>
      <c r="S1736"/>
      <c r="T1736"/>
      <c r="U1736"/>
      <c r="V1736" s="64"/>
      <c r="W1736"/>
      <c r="X1736"/>
      <c r="Y1736"/>
      <c r="Z1736"/>
      <c r="AA1736"/>
      <c r="AB1736"/>
    </row>
    <row r="1737" spans="1:28" x14ac:dyDescent="0.2">
      <c r="A1737"/>
      <c r="B1737"/>
      <c r="C1737" s="52"/>
      <c r="D1737" s="52"/>
      <c r="E1737" s="52"/>
      <c r="F1737"/>
      <c r="G1737"/>
      <c r="H1737"/>
      <c r="I1737"/>
      <c r="J1737" s="64"/>
      <c r="K1737"/>
      <c r="L1737"/>
      <c r="M1737"/>
      <c r="N1737" s="64"/>
      <c r="O1737"/>
      <c r="P1737"/>
      <c r="Q1737"/>
      <c r="R1737" s="64"/>
      <c r="S1737"/>
      <c r="T1737"/>
      <c r="U1737"/>
      <c r="V1737" s="64"/>
      <c r="W1737"/>
      <c r="X1737"/>
      <c r="Y1737"/>
      <c r="Z1737"/>
      <c r="AA1737"/>
      <c r="AB1737"/>
    </row>
    <row r="1738" spans="1:28" x14ac:dyDescent="0.2">
      <c r="A1738"/>
      <c r="B1738"/>
      <c r="C1738" s="52"/>
      <c r="D1738" s="52"/>
      <c r="E1738" s="52"/>
      <c r="F1738"/>
      <c r="G1738"/>
      <c r="H1738"/>
      <c r="I1738"/>
      <c r="J1738" s="64"/>
      <c r="K1738"/>
      <c r="L1738"/>
      <c r="M1738"/>
      <c r="N1738" s="64"/>
      <c r="O1738"/>
      <c r="P1738"/>
      <c r="Q1738"/>
      <c r="R1738" s="64"/>
      <c r="S1738"/>
      <c r="T1738"/>
      <c r="U1738"/>
      <c r="V1738" s="64"/>
      <c r="W1738"/>
      <c r="X1738"/>
      <c r="Y1738"/>
      <c r="Z1738"/>
      <c r="AA1738"/>
      <c r="AB1738"/>
    </row>
    <row r="1739" spans="1:28" x14ac:dyDescent="0.2">
      <c r="A1739"/>
      <c r="B1739"/>
      <c r="C1739" s="52"/>
      <c r="D1739" s="52"/>
      <c r="E1739" s="52"/>
      <c r="F1739"/>
      <c r="G1739"/>
      <c r="H1739"/>
      <c r="I1739"/>
      <c r="J1739" s="64"/>
      <c r="K1739"/>
      <c r="L1739"/>
      <c r="M1739"/>
      <c r="N1739" s="64"/>
      <c r="O1739"/>
      <c r="P1739"/>
      <c r="Q1739"/>
      <c r="R1739" s="64"/>
      <c r="S1739"/>
      <c r="T1739"/>
      <c r="U1739"/>
      <c r="V1739" s="64"/>
      <c r="W1739"/>
      <c r="X1739"/>
      <c r="Y1739"/>
      <c r="Z1739"/>
      <c r="AA1739"/>
      <c r="AB1739"/>
    </row>
    <row r="1740" spans="1:28" x14ac:dyDescent="0.2">
      <c r="A1740"/>
      <c r="B1740"/>
      <c r="C1740" s="52"/>
      <c r="D1740" s="52"/>
      <c r="E1740" s="52"/>
      <c r="F1740"/>
      <c r="G1740"/>
      <c r="H1740"/>
      <c r="I1740"/>
      <c r="J1740" s="64"/>
      <c r="K1740"/>
      <c r="L1740"/>
      <c r="M1740"/>
      <c r="N1740" s="64"/>
      <c r="O1740"/>
      <c r="P1740"/>
      <c r="Q1740"/>
      <c r="R1740" s="64"/>
      <c r="S1740"/>
      <c r="T1740"/>
      <c r="U1740"/>
      <c r="V1740" s="64"/>
      <c r="W1740"/>
      <c r="X1740"/>
      <c r="Y1740"/>
      <c r="Z1740"/>
      <c r="AA1740"/>
      <c r="AB1740"/>
    </row>
    <row r="1741" spans="1:28" x14ac:dyDescent="0.2">
      <c r="A1741"/>
      <c r="B1741"/>
      <c r="C1741" s="52"/>
      <c r="D1741" s="52"/>
      <c r="E1741" s="52"/>
      <c r="F1741"/>
      <c r="G1741"/>
      <c r="H1741"/>
      <c r="I1741"/>
      <c r="J1741" s="64"/>
      <c r="K1741"/>
      <c r="L1741"/>
      <c r="M1741"/>
      <c r="N1741" s="64"/>
      <c r="O1741"/>
      <c r="P1741"/>
      <c r="Q1741"/>
      <c r="R1741" s="64"/>
      <c r="S1741"/>
      <c r="T1741"/>
      <c r="U1741"/>
      <c r="V1741" s="64"/>
      <c r="W1741"/>
      <c r="X1741"/>
      <c r="Y1741"/>
      <c r="Z1741"/>
      <c r="AA1741"/>
      <c r="AB1741"/>
    </row>
    <row r="1742" spans="1:28" x14ac:dyDescent="0.2">
      <c r="A1742"/>
      <c r="B1742"/>
      <c r="C1742" s="52"/>
      <c r="D1742" s="52"/>
      <c r="E1742" s="52"/>
      <c r="F1742"/>
      <c r="G1742"/>
      <c r="H1742"/>
      <c r="I1742"/>
      <c r="J1742" s="64"/>
      <c r="K1742"/>
      <c r="L1742"/>
      <c r="M1742"/>
      <c r="N1742" s="64"/>
      <c r="O1742"/>
      <c r="P1742"/>
      <c r="Q1742"/>
      <c r="R1742" s="64"/>
      <c r="S1742"/>
      <c r="T1742"/>
      <c r="U1742"/>
      <c r="V1742" s="64"/>
      <c r="W1742"/>
      <c r="X1742"/>
      <c r="Y1742"/>
      <c r="Z1742"/>
      <c r="AA1742"/>
      <c r="AB1742"/>
    </row>
    <row r="1743" spans="1:28" x14ac:dyDescent="0.2">
      <c r="A1743"/>
      <c r="B1743"/>
      <c r="C1743" s="52"/>
      <c r="D1743" s="52"/>
      <c r="E1743" s="52"/>
      <c r="F1743"/>
      <c r="G1743"/>
      <c r="H1743"/>
      <c r="I1743"/>
      <c r="J1743" s="64"/>
      <c r="K1743"/>
      <c r="L1743"/>
      <c r="M1743"/>
      <c r="N1743" s="64"/>
      <c r="O1743"/>
      <c r="P1743"/>
      <c r="Q1743"/>
      <c r="R1743" s="64"/>
      <c r="S1743"/>
      <c r="T1743"/>
      <c r="U1743"/>
      <c r="V1743" s="64"/>
      <c r="W1743"/>
      <c r="X1743"/>
      <c r="Y1743"/>
      <c r="Z1743"/>
      <c r="AA1743"/>
      <c r="AB1743"/>
    </row>
    <row r="1744" spans="1:28" x14ac:dyDescent="0.2">
      <c r="A1744"/>
      <c r="B1744"/>
      <c r="C1744" s="52"/>
      <c r="D1744" s="52"/>
      <c r="E1744" s="52"/>
      <c r="F1744"/>
      <c r="G1744"/>
      <c r="H1744"/>
      <c r="I1744"/>
      <c r="J1744" s="64"/>
      <c r="K1744"/>
      <c r="L1744"/>
      <c r="M1744"/>
      <c r="N1744" s="64"/>
      <c r="O1744"/>
      <c r="P1744"/>
      <c r="Q1744"/>
      <c r="R1744" s="64"/>
      <c r="S1744"/>
      <c r="T1744"/>
      <c r="U1744"/>
      <c r="V1744" s="64"/>
      <c r="W1744"/>
      <c r="X1744"/>
      <c r="Y1744"/>
      <c r="Z1744"/>
      <c r="AA1744"/>
      <c r="AB1744"/>
    </row>
    <row r="1745" spans="1:28" x14ac:dyDescent="0.2">
      <c r="A1745"/>
      <c r="B1745"/>
      <c r="C1745" s="52"/>
      <c r="D1745" s="52"/>
      <c r="E1745" s="52"/>
      <c r="F1745"/>
      <c r="G1745"/>
      <c r="H1745"/>
      <c r="I1745"/>
      <c r="J1745" s="64"/>
      <c r="K1745"/>
      <c r="L1745"/>
      <c r="M1745"/>
      <c r="N1745" s="64"/>
      <c r="O1745"/>
      <c r="P1745"/>
      <c r="Q1745"/>
      <c r="R1745" s="64"/>
      <c r="S1745"/>
      <c r="T1745"/>
      <c r="U1745"/>
      <c r="V1745" s="64"/>
      <c r="W1745"/>
      <c r="X1745"/>
      <c r="Y1745"/>
      <c r="Z1745"/>
      <c r="AA1745"/>
      <c r="AB1745"/>
    </row>
    <row r="1746" spans="1:28" x14ac:dyDescent="0.2">
      <c r="A1746"/>
      <c r="B1746"/>
      <c r="C1746" s="52"/>
      <c r="D1746" s="52"/>
      <c r="E1746" s="52"/>
      <c r="F1746"/>
      <c r="G1746"/>
      <c r="H1746"/>
      <c r="I1746"/>
      <c r="J1746" s="64"/>
      <c r="K1746"/>
      <c r="L1746"/>
      <c r="M1746"/>
      <c r="N1746" s="64"/>
      <c r="O1746"/>
      <c r="P1746"/>
      <c r="Q1746"/>
      <c r="R1746" s="64"/>
      <c r="S1746"/>
      <c r="T1746"/>
      <c r="U1746"/>
      <c r="V1746" s="64"/>
      <c r="W1746"/>
      <c r="X1746"/>
      <c r="Y1746"/>
      <c r="Z1746"/>
      <c r="AA1746"/>
      <c r="AB1746"/>
    </row>
    <row r="1747" spans="1:28" x14ac:dyDescent="0.2">
      <c r="A1747"/>
      <c r="B1747"/>
      <c r="C1747" s="52"/>
      <c r="D1747" s="52"/>
      <c r="E1747" s="52"/>
      <c r="F1747"/>
      <c r="G1747"/>
      <c r="H1747"/>
      <c r="I1747"/>
      <c r="J1747" s="64"/>
      <c r="K1747"/>
      <c r="L1747"/>
      <c r="M1747"/>
      <c r="N1747" s="64"/>
      <c r="O1747"/>
      <c r="P1747"/>
      <c r="Q1747"/>
      <c r="R1747" s="64"/>
      <c r="S1747"/>
      <c r="T1747"/>
      <c r="U1747"/>
      <c r="V1747" s="64"/>
      <c r="W1747"/>
      <c r="X1747"/>
      <c r="Y1747"/>
      <c r="Z1747"/>
      <c r="AA1747"/>
      <c r="AB1747"/>
    </row>
    <row r="1748" spans="1:28" x14ac:dyDescent="0.2">
      <c r="A1748"/>
      <c r="B1748"/>
      <c r="C1748" s="52"/>
      <c r="D1748" s="52"/>
      <c r="E1748" s="52"/>
      <c r="F1748"/>
      <c r="G1748"/>
      <c r="H1748"/>
      <c r="I1748"/>
      <c r="J1748" s="64"/>
      <c r="K1748"/>
      <c r="L1748"/>
      <c r="M1748"/>
      <c r="N1748" s="64"/>
      <c r="O1748"/>
      <c r="P1748"/>
      <c r="Q1748"/>
      <c r="R1748" s="64"/>
      <c r="S1748"/>
      <c r="T1748"/>
      <c r="U1748"/>
      <c r="V1748" s="64"/>
      <c r="W1748"/>
      <c r="X1748"/>
      <c r="Y1748"/>
      <c r="Z1748"/>
      <c r="AA1748"/>
      <c r="AB1748"/>
    </row>
    <row r="1749" spans="1:28" x14ac:dyDescent="0.2">
      <c r="A1749"/>
      <c r="B1749"/>
      <c r="C1749" s="52"/>
      <c r="D1749" s="52"/>
      <c r="E1749" s="52"/>
      <c r="F1749"/>
      <c r="G1749"/>
      <c r="H1749"/>
      <c r="I1749"/>
      <c r="J1749" s="64"/>
      <c r="K1749"/>
      <c r="L1749"/>
      <c r="M1749"/>
      <c r="N1749" s="64"/>
      <c r="O1749"/>
      <c r="P1749"/>
      <c r="Q1749"/>
      <c r="R1749" s="64"/>
      <c r="S1749"/>
      <c r="T1749"/>
      <c r="U1749"/>
      <c r="V1749" s="64"/>
      <c r="W1749"/>
      <c r="X1749"/>
      <c r="Y1749"/>
      <c r="Z1749"/>
      <c r="AA1749"/>
      <c r="AB1749"/>
    </row>
    <row r="1750" spans="1:28" x14ac:dyDescent="0.2">
      <c r="A1750"/>
      <c r="B1750"/>
      <c r="C1750" s="52"/>
      <c r="D1750" s="52"/>
      <c r="E1750" s="52"/>
      <c r="F1750"/>
      <c r="G1750"/>
      <c r="H1750"/>
      <c r="I1750"/>
      <c r="J1750" s="64"/>
      <c r="K1750"/>
      <c r="L1750"/>
      <c r="M1750"/>
      <c r="N1750" s="64"/>
      <c r="O1750"/>
      <c r="P1750"/>
      <c r="Q1750"/>
      <c r="R1750" s="64"/>
      <c r="S1750"/>
      <c r="T1750"/>
      <c r="U1750"/>
      <c r="V1750" s="64"/>
      <c r="W1750"/>
      <c r="X1750"/>
      <c r="Y1750"/>
      <c r="Z1750"/>
      <c r="AA1750"/>
      <c r="AB1750"/>
    </row>
    <row r="1751" spans="1:28" x14ac:dyDescent="0.2">
      <c r="A1751"/>
      <c r="B1751"/>
      <c r="C1751" s="52"/>
      <c r="D1751" s="52"/>
      <c r="E1751" s="52"/>
      <c r="F1751"/>
      <c r="G1751"/>
      <c r="H1751"/>
      <c r="I1751"/>
      <c r="J1751" s="64"/>
      <c r="K1751"/>
      <c r="L1751"/>
      <c r="M1751"/>
      <c r="N1751" s="64"/>
      <c r="O1751"/>
      <c r="P1751"/>
      <c r="Q1751"/>
      <c r="R1751" s="64"/>
      <c r="S1751"/>
      <c r="T1751"/>
      <c r="U1751"/>
      <c r="V1751" s="64"/>
      <c r="W1751"/>
      <c r="X1751"/>
      <c r="Y1751"/>
      <c r="Z1751"/>
      <c r="AA1751"/>
      <c r="AB1751"/>
    </row>
    <row r="1752" spans="1:28" x14ac:dyDescent="0.2">
      <c r="A1752"/>
      <c r="B1752"/>
      <c r="C1752" s="52"/>
      <c r="D1752" s="52"/>
      <c r="E1752" s="52"/>
      <c r="F1752"/>
      <c r="G1752"/>
      <c r="H1752"/>
      <c r="I1752"/>
      <c r="J1752" s="64"/>
      <c r="K1752"/>
      <c r="L1752"/>
      <c r="M1752"/>
      <c r="N1752" s="64"/>
      <c r="O1752"/>
      <c r="P1752"/>
      <c r="Q1752"/>
      <c r="R1752" s="64"/>
      <c r="S1752"/>
      <c r="T1752"/>
      <c r="U1752"/>
      <c r="V1752" s="64"/>
      <c r="W1752"/>
      <c r="X1752"/>
      <c r="Y1752"/>
      <c r="Z1752"/>
      <c r="AA1752"/>
      <c r="AB1752"/>
    </row>
    <row r="1753" spans="1:28" x14ac:dyDescent="0.2">
      <c r="A1753"/>
      <c r="B1753"/>
      <c r="C1753" s="52"/>
      <c r="D1753" s="52"/>
      <c r="E1753" s="52"/>
      <c r="F1753"/>
      <c r="G1753"/>
      <c r="H1753"/>
      <c r="I1753"/>
      <c r="J1753" s="64"/>
      <c r="K1753"/>
      <c r="L1753"/>
      <c r="M1753"/>
      <c r="N1753" s="64"/>
      <c r="O1753"/>
      <c r="P1753"/>
      <c r="Q1753"/>
      <c r="R1753" s="64"/>
      <c r="S1753"/>
      <c r="T1753"/>
      <c r="U1753"/>
      <c r="V1753" s="64"/>
      <c r="W1753"/>
      <c r="X1753"/>
      <c r="Y1753"/>
      <c r="Z1753"/>
      <c r="AA1753"/>
      <c r="AB1753"/>
    </row>
    <row r="1754" spans="1:28" x14ac:dyDescent="0.2">
      <c r="A1754"/>
      <c r="B1754"/>
      <c r="C1754" s="52"/>
      <c r="D1754" s="52"/>
      <c r="E1754" s="52"/>
      <c r="F1754"/>
      <c r="G1754"/>
      <c r="H1754"/>
      <c r="I1754"/>
      <c r="J1754" s="64"/>
      <c r="K1754"/>
      <c r="L1754"/>
      <c r="M1754"/>
      <c r="N1754" s="64"/>
      <c r="O1754"/>
      <c r="P1754"/>
      <c r="Q1754"/>
      <c r="R1754" s="64"/>
      <c r="S1754"/>
      <c r="T1754"/>
      <c r="U1754"/>
      <c r="V1754" s="64"/>
      <c r="W1754"/>
      <c r="X1754"/>
      <c r="Y1754"/>
      <c r="Z1754"/>
      <c r="AA1754"/>
      <c r="AB1754"/>
    </row>
    <row r="1755" spans="1:28" x14ac:dyDescent="0.2">
      <c r="A1755"/>
      <c r="B1755"/>
      <c r="C1755" s="52"/>
      <c r="D1755" s="52"/>
      <c r="E1755" s="52"/>
      <c r="F1755"/>
      <c r="G1755"/>
      <c r="H1755"/>
      <c r="I1755"/>
      <c r="J1755" s="64"/>
      <c r="K1755"/>
      <c r="L1755"/>
      <c r="M1755"/>
      <c r="N1755" s="64"/>
      <c r="O1755"/>
      <c r="P1755"/>
      <c r="Q1755"/>
      <c r="R1755" s="64"/>
      <c r="S1755"/>
      <c r="T1755"/>
      <c r="U1755"/>
      <c r="V1755" s="64"/>
      <c r="W1755"/>
      <c r="X1755"/>
      <c r="Y1755"/>
      <c r="Z1755"/>
      <c r="AA1755"/>
      <c r="AB1755"/>
    </row>
    <row r="1756" spans="1:28" x14ac:dyDescent="0.2">
      <c r="A1756"/>
      <c r="B1756"/>
      <c r="C1756" s="52"/>
      <c r="D1756" s="52"/>
      <c r="E1756" s="52"/>
      <c r="F1756"/>
      <c r="G1756"/>
      <c r="H1756"/>
      <c r="I1756"/>
      <c r="J1756" s="64"/>
      <c r="K1756"/>
      <c r="L1756"/>
      <c r="M1756"/>
      <c r="N1756" s="64"/>
      <c r="O1756"/>
      <c r="P1756"/>
      <c r="Q1756"/>
      <c r="R1756" s="64"/>
      <c r="S1756"/>
      <c r="T1756"/>
      <c r="U1756"/>
      <c r="V1756" s="64"/>
      <c r="W1756"/>
      <c r="X1756"/>
      <c r="Y1756"/>
      <c r="Z1756"/>
      <c r="AA1756"/>
      <c r="AB1756"/>
    </row>
    <row r="1757" spans="1:28" x14ac:dyDescent="0.2">
      <c r="A1757"/>
      <c r="B1757"/>
      <c r="C1757" s="52"/>
      <c r="D1757" s="52"/>
      <c r="E1757" s="52"/>
      <c r="F1757"/>
      <c r="G1757"/>
      <c r="H1757"/>
      <c r="I1757"/>
      <c r="J1757" s="64"/>
      <c r="K1757"/>
      <c r="L1757"/>
      <c r="M1757"/>
      <c r="N1757" s="64"/>
      <c r="O1757"/>
      <c r="P1757"/>
      <c r="Q1757"/>
      <c r="R1757" s="64"/>
      <c r="S1757"/>
      <c r="T1757"/>
      <c r="U1757"/>
      <c r="V1757" s="64"/>
      <c r="W1757"/>
      <c r="X1757"/>
      <c r="Y1757"/>
      <c r="Z1757"/>
      <c r="AA1757"/>
      <c r="AB1757"/>
    </row>
    <row r="1758" spans="1:28" x14ac:dyDescent="0.2">
      <c r="A1758"/>
      <c r="B1758"/>
      <c r="C1758" s="52"/>
      <c r="D1758" s="52"/>
      <c r="E1758" s="52"/>
      <c r="F1758"/>
      <c r="G1758"/>
      <c r="H1758"/>
      <c r="I1758"/>
      <c r="J1758" s="64"/>
      <c r="K1758"/>
      <c r="L1758"/>
      <c r="M1758"/>
      <c r="N1758" s="64"/>
      <c r="O1758"/>
      <c r="P1758"/>
      <c r="Q1758"/>
      <c r="R1758" s="64"/>
      <c r="S1758"/>
      <c r="T1758"/>
      <c r="U1758"/>
      <c r="V1758" s="64"/>
      <c r="W1758"/>
      <c r="X1758"/>
      <c r="Y1758"/>
      <c r="Z1758"/>
      <c r="AA1758"/>
      <c r="AB1758"/>
    </row>
    <row r="1759" spans="1:28" x14ac:dyDescent="0.2">
      <c r="A1759"/>
      <c r="B1759"/>
      <c r="C1759" s="52"/>
      <c r="D1759" s="52"/>
      <c r="E1759" s="52"/>
      <c r="F1759"/>
      <c r="G1759"/>
      <c r="H1759"/>
      <c r="I1759"/>
      <c r="J1759" s="64"/>
      <c r="K1759"/>
      <c r="L1759"/>
      <c r="M1759"/>
      <c r="N1759" s="64"/>
      <c r="O1759"/>
      <c r="P1759"/>
      <c r="Q1759"/>
      <c r="R1759" s="64"/>
      <c r="S1759"/>
      <c r="T1759"/>
      <c r="U1759"/>
      <c r="V1759" s="64"/>
      <c r="W1759"/>
      <c r="X1759"/>
      <c r="Y1759"/>
      <c r="Z1759"/>
      <c r="AA1759"/>
      <c r="AB1759"/>
    </row>
    <row r="1760" spans="1:28" x14ac:dyDescent="0.2">
      <c r="A1760"/>
      <c r="B1760"/>
      <c r="C1760" s="52"/>
      <c r="D1760" s="52"/>
      <c r="E1760" s="52"/>
      <c r="F1760"/>
      <c r="G1760"/>
      <c r="H1760"/>
      <c r="I1760"/>
      <c r="J1760" s="64"/>
      <c r="K1760"/>
      <c r="L1760"/>
      <c r="M1760"/>
      <c r="N1760" s="64"/>
      <c r="O1760"/>
      <c r="P1760"/>
      <c r="Q1760"/>
      <c r="R1760" s="64"/>
      <c r="S1760"/>
      <c r="T1760"/>
      <c r="U1760"/>
      <c r="V1760" s="64"/>
      <c r="W1760"/>
      <c r="X1760"/>
      <c r="Y1760"/>
      <c r="Z1760"/>
      <c r="AA1760"/>
      <c r="AB1760"/>
    </row>
    <row r="1761" spans="1:28" x14ac:dyDescent="0.2">
      <c r="A1761"/>
      <c r="B1761"/>
      <c r="C1761" s="52"/>
      <c r="D1761" s="52"/>
      <c r="E1761" s="52"/>
      <c r="F1761"/>
      <c r="G1761"/>
      <c r="H1761"/>
      <c r="I1761"/>
      <c r="J1761" s="64"/>
      <c r="K1761"/>
      <c r="L1761"/>
      <c r="M1761"/>
      <c r="N1761" s="64"/>
      <c r="O1761"/>
      <c r="P1761"/>
      <c r="Q1761"/>
      <c r="R1761" s="64"/>
      <c r="S1761"/>
      <c r="T1761"/>
      <c r="U1761"/>
      <c r="V1761" s="64"/>
      <c r="W1761"/>
      <c r="X1761"/>
      <c r="Y1761"/>
      <c r="Z1761"/>
      <c r="AA1761"/>
      <c r="AB1761"/>
    </row>
    <row r="1762" spans="1:28" x14ac:dyDescent="0.2">
      <c r="A1762"/>
      <c r="B1762"/>
      <c r="C1762" s="52"/>
      <c r="D1762" s="52"/>
      <c r="E1762" s="52"/>
      <c r="F1762"/>
      <c r="G1762"/>
      <c r="H1762"/>
      <c r="I1762"/>
      <c r="J1762" s="64"/>
      <c r="K1762"/>
      <c r="L1762"/>
      <c r="M1762"/>
      <c r="N1762" s="64"/>
      <c r="O1762"/>
      <c r="P1762"/>
      <c r="Q1762"/>
      <c r="R1762" s="64"/>
      <c r="S1762"/>
      <c r="T1762"/>
      <c r="U1762"/>
      <c r="V1762" s="64"/>
      <c r="W1762"/>
      <c r="X1762"/>
      <c r="Y1762"/>
      <c r="Z1762"/>
      <c r="AA1762"/>
      <c r="AB1762"/>
    </row>
    <row r="1763" spans="1:28" x14ac:dyDescent="0.2">
      <c r="A1763"/>
      <c r="B1763"/>
      <c r="C1763" s="52"/>
      <c r="D1763" s="52"/>
      <c r="E1763" s="52"/>
      <c r="F1763"/>
      <c r="G1763"/>
      <c r="H1763"/>
      <c r="I1763"/>
      <c r="J1763" s="64"/>
      <c r="K1763"/>
      <c r="L1763"/>
      <c r="M1763"/>
      <c r="N1763" s="64"/>
      <c r="O1763"/>
      <c r="P1763"/>
      <c r="Q1763"/>
      <c r="R1763" s="64"/>
      <c r="S1763"/>
      <c r="T1763"/>
      <c r="U1763"/>
      <c r="V1763" s="64"/>
      <c r="W1763"/>
      <c r="X1763"/>
      <c r="Y1763"/>
      <c r="Z1763"/>
      <c r="AA1763"/>
      <c r="AB1763"/>
    </row>
    <row r="1764" spans="1:28" x14ac:dyDescent="0.2">
      <c r="A1764"/>
      <c r="B1764"/>
      <c r="C1764" s="52"/>
      <c r="D1764" s="52"/>
      <c r="E1764" s="52"/>
      <c r="F1764"/>
      <c r="G1764"/>
      <c r="H1764"/>
      <c r="I1764"/>
      <c r="J1764" s="64"/>
      <c r="K1764"/>
      <c r="L1764"/>
      <c r="M1764"/>
      <c r="N1764" s="64"/>
      <c r="O1764"/>
      <c r="P1764"/>
      <c r="Q1764"/>
      <c r="R1764" s="64"/>
      <c r="S1764"/>
      <c r="T1764"/>
      <c r="U1764"/>
      <c r="V1764" s="64"/>
      <c r="W1764"/>
      <c r="X1764"/>
      <c r="Y1764"/>
      <c r="Z1764"/>
      <c r="AA1764"/>
      <c r="AB1764"/>
    </row>
    <row r="1765" spans="1:28" x14ac:dyDescent="0.2">
      <c r="A1765"/>
      <c r="B1765"/>
      <c r="C1765" s="52"/>
      <c r="D1765" s="52"/>
      <c r="E1765" s="52"/>
      <c r="F1765"/>
      <c r="G1765"/>
      <c r="H1765"/>
      <c r="I1765"/>
      <c r="J1765" s="64"/>
      <c r="K1765"/>
      <c r="L1765"/>
      <c r="M1765"/>
      <c r="N1765" s="64"/>
      <c r="O1765"/>
      <c r="P1765"/>
      <c r="Q1765"/>
      <c r="R1765" s="64"/>
      <c r="S1765"/>
      <c r="T1765"/>
      <c r="U1765"/>
      <c r="V1765" s="64"/>
      <c r="W1765"/>
      <c r="X1765"/>
      <c r="Y1765"/>
      <c r="Z1765"/>
      <c r="AA1765"/>
      <c r="AB1765"/>
    </row>
    <row r="1766" spans="1:28" x14ac:dyDescent="0.2">
      <c r="A1766"/>
      <c r="B1766"/>
      <c r="C1766" s="52"/>
      <c r="D1766" s="52"/>
      <c r="E1766" s="52"/>
      <c r="F1766"/>
      <c r="G1766"/>
      <c r="H1766"/>
      <c r="I1766"/>
      <c r="J1766" s="64"/>
      <c r="K1766"/>
      <c r="L1766"/>
      <c r="M1766"/>
      <c r="N1766" s="64"/>
      <c r="O1766"/>
      <c r="P1766"/>
      <c r="Q1766"/>
      <c r="R1766" s="64"/>
      <c r="S1766"/>
      <c r="T1766"/>
      <c r="U1766"/>
      <c r="V1766" s="64"/>
      <c r="W1766"/>
      <c r="X1766"/>
      <c r="Y1766"/>
      <c r="Z1766"/>
      <c r="AA1766"/>
      <c r="AB1766"/>
    </row>
    <row r="1767" spans="1:28" x14ac:dyDescent="0.2">
      <c r="A1767"/>
      <c r="B1767"/>
      <c r="C1767" s="52"/>
      <c r="D1767" s="52"/>
      <c r="E1767" s="52"/>
      <c r="F1767"/>
      <c r="G1767"/>
      <c r="H1767"/>
      <c r="I1767"/>
      <c r="J1767" s="64"/>
      <c r="K1767"/>
      <c r="L1767"/>
      <c r="M1767"/>
      <c r="N1767" s="64"/>
      <c r="O1767"/>
      <c r="P1767"/>
      <c r="Q1767"/>
      <c r="R1767" s="64"/>
      <c r="S1767"/>
      <c r="T1767"/>
      <c r="U1767"/>
      <c r="V1767" s="64"/>
      <c r="W1767"/>
      <c r="X1767"/>
      <c r="Y1767"/>
      <c r="Z1767"/>
      <c r="AA1767"/>
      <c r="AB1767"/>
    </row>
    <row r="1768" spans="1:28" x14ac:dyDescent="0.2">
      <c r="A1768"/>
      <c r="B1768"/>
      <c r="C1768" s="52"/>
      <c r="D1768" s="52"/>
      <c r="E1768" s="52"/>
      <c r="F1768"/>
      <c r="G1768"/>
      <c r="H1768"/>
      <c r="I1768"/>
      <c r="J1768" s="64"/>
      <c r="K1768"/>
      <c r="L1768"/>
      <c r="M1768"/>
      <c r="N1768" s="64"/>
      <c r="O1768"/>
      <c r="P1768"/>
      <c r="Q1768"/>
      <c r="R1768" s="64"/>
      <c r="S1768"/>
      <c r="T1768"/>
      <c r="U1768"/>
      <c r="V1768" s="64"/>
      <c r="W1768"/>
      <c r="X1768"/>
      <c r="Y1768"/>
      <c r="Z1768"/>
      <c r="AA1768"/>
      <c r="AB1768"/>
    </row>
    <row r="1769" spans="1:28" x14ac:dyDescent="0.2">
      <c r="A1769"/>
      <c r="B1769"/>
      <c r="C1769" s="52"/>
      <c r="D1769" s="52"/>
      <c r="E1769" s="52"/>
      <c r="F1769"/>
      <c r="G1769"/>
      <c r="H1769"/>
      <c r="I1769"/>
      <c r="J1769" s="64"/>
      <c r="K1769"/>
      <c r="L1769"/>
      <c r="M1769"/>
      <c r="N1769" s="64"/>
      <c r="O1769"/>
      <c r="P1769"/>
      <c r="Q1769"/>
      <c r="R1769" s="64"/>
      <c r="S1769"/>
      <c r="T1769"/>
      <c r="U1769"/>
      <c r="V1769" s="64"/>
      <c r="W1769"/>
      <c r="X1769"/>
      <c r="Y1769"/>
      <c r="Z1769"/>
      <c r="AA1769"/>
      <c r="AB1769"/>
    </row>
    <row r="1770" spans="1:28" x14ac:dyDescent="0.2">
      <c r="A1770"/>
      <c r="B1770"/>
      <c r="C1770" s="52"/>
      <c r="D1770" s="52"/>
      <c r="E1770" s="52"/>
      <c r="F1770"/>
      <c r="G1770"/>
      <c r="H1770"/>
      <c r="I1770"/>
      <c r="J1770" s="64"/>
      <c r="K1770"/>
      <c r="L1770"/>
      <c r="M1770"/>
      <c r="N1770" s="64"/>
      <c r="O1770"/>
      <c r="P1770"/>
      <c r="Q1770"/>
      <c r="R1770" s="64"/>
      <c r="S1770"/>
      <c r="T1770"/>
      <c r="U1770"/>
      <c r="V1770" s="64"/>
      <c r="W1770"/>
      <c r="X1770"/>
      <c r="Y1770"/>
      <c r="Z1770"/>
      <c r="AA1770"/>
      <c r="AB1770"/>
    </row>
    <row r="1771" spans="1:28" x14ac:dyDescent="0.2">
      <c r="A1771"/>
      <c r="B1771"/>
      <c r="C1771" s="52"/>
      <c r="D1771" s="52"/>
      <c r="E1771" s="52"/>
      <c r="F1771"/>
      <c r="G1771"/>
      <c r="H1771"/>
      <c r="I1771"/>
      <c r="J1771" s="64"/>
      <c r="K1771"/>
      <c r="L1771"/>
      <c r="M1771"/>
      <c r="N1771" s="64"/>
      <c r="O1771"/>
      <c r="P1771"/>
      <c r="Q1771"/>
      <c r="R1771" s="64"/>
      <c r="S1771"/>
      <c r="T1771"/>
      <c r="U1771"/>
      <c r="V1771" s="64"/>
      <c r="W1771"/>
      <c r="X1771"/>
      <c r="Y1771"/>
      <c r="Z1771"/>
      <c r="AA1771"/>
      <c r="AB1771"/>
    </row>
    <row r="1772" spans="1:28" x14ac:dyDescent="0.2">
      <c r="A1772"/>
      <c r="B1772"/>
      <c r="C1772" s="52"/>
      <c r="D1772" s="52"/>
      <c r="E1772" s="52"/>
      <c r="F1772"/>
      <c r="G1772"/>
      <c r="H1772"/>
      <c r="I1772"/>
      <c r="J1772" s="64"/>
      <c r="K1772"/>
      <c r="L1772"/>
      <c r="M1772"/>
      <c r="N1772" s="64"/>
      <c r="O1772"/>
      <c r="P1772"/>
      <c r="Q1772"/>
      <c r="R1772" s="64"/>
      <c r="S1772"/>
      <c r="T1772"/>
      <c r="U1772"/>
      <c r="V1772" s="64"/>
      <c r="W1772"/>
      <c r="X1772"/>
      <c r="Y1772"/>
      <c r="Z1772"/>
      <c r="AA1772"/>
      <c r="AB1772"/>
    </row>
    <row r="1773" spans="1:28" x14ac:dyDescent="0.2">
      <c r="A1773"/>
      <c r="B1773"/>
      <c r="C1773" s="52"/>
      <c r="D1773" s="52"/>
      <c r="E1773" s="52"/>
      <c r="F1773"/>
      <c r="G1773"/>
      <c r="H1773"/>
      <c r="I1773"/>
      <c r="J1773" s="64"/>
      <c r="K1773"/>
      <c r="L1773"/>
      <c r="M1773"/>
      <c r="N1773" s="64"/>
      <c r="O1773"/>
      <c r="P1773"/>
      <c r="Q1773"/>
      <c r="R1773" s="64"/>
      <c r="S1773"/>
      <c r="T1773"/>
      <c r="U1773"/>
      <c r="V1773" s="64"/>
      <c r="W1773"/>
      <c r="X1773"/>
      <c r="Y1773"/>
      <c r="Z1773"/>
      <c r="AA1773"/>
      <c r="AB1773"/>
    </row>
    <row r="1774" spans="1:28" x14ac:dyDescent="0.2">
      <c r="A1774"/>
      <c r="B1774"/>
      <c r="C1774" s="52"/>
      <c r="D1774" s="52"/>
      <c r="E1774" s="52"/>
      <c r="F1774"/>
      <c r="G1774"/>
      <c r="H1774"/>
      <c r="I1774"/>
      <c r="J1774" s="64"/>
      <c r="K1774"/>
      <c r="L1774"/>
      <c r="M1774"/>
      <c r="N1774" s="64"/>
      <c r="O1774"/>
      <c r="P1774"/>
      <c r="Q1774"/>
      <c r="R1774" s="64"/>
      <c r="S1774"/>
      <c r="T1774"/>
      <c r="U1774"/>
      <c r="V1774" s="64"/>
      <c r="W1774"/>
      <c r="X1774"/>
      <c r="Y1774"/>
      <c r="Z1774"/>
      <c r="AA1774"/>
      <c r="AB1774"/>
    </row>
    <row r="1775" spans="1:28" x14ac:dyDescent="0.2">
      <c r="A1775"/>
      <c r="B1775"/>
      <c r="C1775" s="52"/>
      <c r="D1775" s="52"/>
      <c r="E1775" s="52"/>
      <c r="F1775"/>
      <c r="G1775"/>
      <c r="H1775"/>
      <c r="I1775"/>
      <c r="J1775" s="64"/>
      <c r="K1775"/>
      <c r="L1775"/>
      <c r="M1775"/>
      <c r="N1775" s="64"/>
      <c r="O1775"/>
      <c r="P1775"/>
      <c r="Q1775"/>
      <c r="R1775" s="64"/>
      <c r="S1775"/>
      <c r="T1775"/>
      <c r="U1775"/>
      <c r="V1775" s="64"/>
      <c r="W1775"/>
      <c r="X1775"/>
      <c r="Y1775"/>
      <c r="Z1775"/>
      <c r="AA1775"/>
      <c r="AB1775"/>
    </row>
    <row r="1776" spans="1:28" x14ac:dyDescent="0.2">
      <c r="A1776"/>
      <c r="B1776"/>
      <c r="C1776" s="52"/>
      <c r="D1776" s="52"/>
      <c r="E1776" s="52"/>
      <c r="F1776"/>
      <c r="G1776"/>
      <c r="H1776"/>
      <c r="I1776"/>
      <c r="J1776" s="64"/>
      <c r="K1776"/>
      <c r="L1776"/>
      <c r="M1776"/>
      <c r="N1776" s="64"/>
      <c r="O1776"/>
      <c r="P1776"/>
      <c r="Q1776"/>
      <c r="R1776" s="64"/>
      <c r="S1776"/>
      <c r="T1776"/>
      <c r="U1776"/>
      <c r="V1776" s="64"/>
      <c r="W1776"/>
      <c r="X1776"/>
      <c r="Y1776"/>
      <c r="Z1776"/>
      <c r="AA1776"/>
      <c r="AB1776"/>
    </row>
    <row r="1777" spans="1:28" x14ac:dyDescent="0.2">
      <c r="A1777"/>
      <c r="B1777"/>
      <c r="C1777" s="52"/>
      <c r="D1777" s="52"/>
      <c r="E1777" s="52"/>
      <c r="F1777"/>
      <c r="G1777"/>
      <c r="H1777"/>
      <c r="I1777"/>
      <c r="J1777" s="64"/>
      <c r="K1777"/>
      <c r="L1777"/>
      <c r="M1777"/>
      <c r="N1777" s="64"/>
      <c r="O1777"/>
      <c r="P1777"/>
      <c r="Q1777"/>
      <c r="R1777" s="64"/>
      <c r="S1777"/>
      <c r="T1777"/>
      <c r="U1777"/>
      <c r="V1777" s="64"/>
      <c r="W1777"/>
      <c r="X1777"/>
      <c r="Y1777"/>
      <c r="Z1777"/>
      <c r="AA1777"/>
      <c r="AB1777"/>
    </row>
    <row r="1778" spans="1:28" x14ac:dyDescent="0.2">
      <c r="A1778"/>
      <c r="B1778"/>
      <c r="C1778" s="52"/>
      <c r="D1778" s="52"/>
      <c r="E1778" s="52"/>
      <c r="F1778"/>
      <c r="G1778"/>
      <c r="H1778"/>
      <c r="I1778"/>
      <c r="J1778" s="64"/>
      <c r="K1778"/>
      <c r="L1778"/>
      <c r="M1778"/>
      <c r="N1778" s="64"/>
      <c r="O1778"/>
      <c r="P1778"/>
      <c r="Q1778"/>
      <c r="R1778" s="64"/>
      <c r="S1778"/>
      <c r="T1778"/>
      <c r="U1778"/>
      <c r="V1778" s="64"/>
      <c r="W1778"/>
      <c r="X1778"/>
      <c r="Y1778"/>
      <c r="Z1778"/>
      <c r="AA1778"/>
      <c r="AB1778"/>
    </row>
    <row r="1779" spans="1:28" x14ac:dyDescent="0.2">
      <c r="A1779"/>
      <c r="B1779"/>
      <c r="C1779" s="52"/>
      <c r="D1779" s="52"/>
      <c r="E1779" s="52"/>
      <c r="F1779"/>
      <c r="G1779"/>
      <c r="H1779"/>
      <c r="I1779"/>
      <c r="J1779" s="64"/>
      <c r="K1779"/>
      <c r="L1779"/>
      <c r="M1779"/>
      <c r="N1779" s="64"/>
      <c r="O1779"/>
      <c r="P1779"/>
      <c r="Q1779"/>
      <c r="R1779" s="64"/>
      <c r="S1779"/>
      <c r="T1779"/>
      <c r="U1779"/>
      <c r="V1779" s="64"/>
      <c r="W1779"/>
      <c r="X1779"/>
      <c r="Y1779"/>
      <c r="Z1779"/>
      <c r="AA1779"/>
      <c r="AB1779"/>
    </row>
    <row r="1780" spans="1:28" x14ac:dyDescent="0.2">
      <c r="A1780"/>
      <c r="B1780"/>
      <c r="C1780" s="52"/>
      <c r="D1780" s="52"/>
      <c r="E1780" s="52"/>
      <c r="F1780"/>
      <c r="G1780"/>
      <c r="H1780"/>
      <c r="I1780"/>
      <c r="J1780" s="64"/>
      <c r="K1780"/>
      <c r="L1780"/>
      <c r="M1780"/>
      <c r="N1780" s="64"/>
      <c r="O1780"/>
      <c r="P1780"/>
      <c r="Q1780"/>
      <c r="R1780" s="64"/>
      <c r="S1780"/>
      <c r="T1780"/>
      <c r="U1780"/>
      <c r="V1780" s="64"/>
      <c r="W1780"/>
      <c r="X1780"/>
      <c r="Y1780"/>
      <c r="Z1780"/>
      <c r="AA1780"/>
      <c r="AB1780"/>
    </row>
    <row r="1781" spans="1:28" x14ac:dyDescent="0.2">
      <c r="A1781"/>
      <c r="B1781"/>
      <c r="C1781" s="52"/>
      <c r="D1781" s="52"/>
      <c r="E1781" s="52"/>
      <c r="F1781"/>
      <c r="G1781"/>
      <c r="H1781"/>
      <c r="I1781"/>
      <c r="J1781" s="64"/>
      <c r="K1781"/>
      <c r="L1781"/>
      <c r="M1781"/>
      <c r="N1781" s="64"/>
      <c r="O1781"/>
      <c r="P1781"/>
      <c r="Q1781"/>
      <c r="R1781" s="64"/>
      <c r="S1781"/>
      <c r="T1781"/>
      <c r="U1781"/>
      <c r="V1781" s="64"/>
      <c r="W1781"/>
      <c r="X1781"/>
      <c r="Y1781"/>
      <c r="Z1781"/>
      <c r="AA1781"/>
      <c r="AB1781"/>
    </row>
    <row r="1782" spans="1:28" x14ac:dyDescent="0.2">
      <c r="A1782"/>
      <c r="B1782"/>
      <c r="C1782" s="52"/>
      <c r="D1782" s="52"/>
      <c r="E1782" s="52"/>
      <c r="F1782"/>
      <c r="G1782"/>
      <c r="H1782"/>
      <c r="I1782"/>
      <c r="J1782" s="64"/>
      <c r="K1782"/>
      <c r="L1782"/>
      <c r="M1782"/>
      <c r="N1782" s="64"/>
      <c r="O1782"/>
      <c r="P1782"/>
      <c r="Q1782"/>
      <c r="R1782" s="64"/>
      <c r="S1782"/>
      <c r="T1782"/>
      <c r="U1782"/>
      <c r="V1782" s="64"/>
      <c r="W1782"/>
      <c r="X1782"/>
      <c r="Y1782"/>
      <c r="Z1782"/>
      <c r="AA1782"/>
      <c r="AB1782"/>
    </row>
    <row r="1783" spans="1:28" x14ac:dyDescent="0.2">
      <c r="A1783"/>
      <c r="B1783"/>
      <c r="C1783" s="52"/>
      <c r="D1783" s="52"/>
      <c r="E1783" s="52"/>
      <c r="F1783"/>
      <c r="G1783"/>
      <c r="H1783"/>
      <c r="I1783"/>
      <c r="J1783" s="64"/>
      <c r="K1783"/>
      <c r="L1783"/>
      <c r="M1783"/>
      <c r="N1783" s="64"/>
      <c r="O1783"/>
      <c r="P1783"/>
      <c r="Q1783"/>
      <c r="R1783" s="64"/>
      <c r="S1783"/>
      <c r="T1783"/>
      <c r="U1783"/>
      <c r="V1783" s="64"/>
      <c r="W1783"/>
      <c r="X1783"/>
      <c r="Y1783"/>
      <c r="Z1783"/>
      <c r="AA1783"/>
      <c r="AB1783"/>
    </row>
    <row r="1784" spans="1:28" x14ac:dyDescent="0.2">
      <c r="A1784"/>
      <c r="B1784"/>
      <c r="C1784" s="52"/>
      <c r="D1784" s="52"/>
      <c r="E1784" s="52"/>
      <c r="F1784"/>
      <c r="G1784"/>
      <c r="H1784"/>
      <c r="I1784"/>
      <c r="J1784" s="64"/>
      <c r="K1784"/>
      <c r="L1784"/>
      <c r="M1784"/>
      <c r="N1784" s="64"/>
      <c r="O1784"/>
      <c r="P1784"/>
      <c r="Q1784"/>
      <c r="R1784" s="64"/>
      <c r="S1784"/>
      <c r="T1784"/>
      <c r="U1784"/>
      <c r="V1784" s="64"/>
      <c r="W1784"/>
      <c r="X1784"/>
      <c r="Y1784"/>
      <c r="Z1784"/>
      <c r="AA1784"/>
      <c r="AB1784"/>
    </row>
    <row r="1785" spans="1:28" x14ac:dyDescent="0.2">
      <c r="A1785"/>
      <c r="B1785"/>
      <c r="C1785" s="52"/>
      <c r="D1785" s="52"/>
      <c r="E1785" s="52"/>
      <c r="F1785"/>
      <c r="G1785"/>
      <c r="H1785"/>
      <c r="I1785"/>
      <c r="J1785" s="64"/>
      <c r="K1785"/>
      <c r="L1785"/>
      <c r="M1785"/>
      <c r="N1785" s="64"/>
      <c r="O1785"/>
      <c r="P1785"/>
      <c r="Q1785"/>
      <c r="R1785" s="64"/>
      <c r="S1785"/>
      <c r="T1785"/>
      <c r="U1785"/>
      <c r="V1785" s="64"/>
      <c r="W1785"/>
      <c r="X1785"/>
      <c r="Y1785"/>
      <c r="Z1785"/>
      <c r="AA1785"/>
      <c r="AB1785"/>
    </row>
    <row r="1786" spans="1:28" x14ac:dyDescent="0.2">
      <c r="A1786"/>
      <c r="B1786"/>
      <c r="C1786" s="52"/>
      <c r="D1786" s="52"/>
      <c r="E1786" s="52"/>
      <c r="F1786"/>
      <c r="G1786"/>
      <c r="H1786"/>
      <c r="I1786"/>
      <c r="J1786" s="64"/>
      <c r="K1786"/>
      <c r="L1786"/>
      <c r="M1786"/>
      <c r="N1786" s="64"/>
      <c r="O1786"/>
      <c r="P1786"/>
      <c r="Q1786"/>
      <c r="R1786" s="64"/>
      <c r="S1786"/>
      <c r="T1786"/>
      <c r="U1786"/>
      <c r="V1786" s="64"/>
      <c r="W1786"/>
      <c r="X1786"/>
      <c r="Y1786"/>
      <c r="Z1786"/>
      <c r="AA1786"/>
      <c r="AB1786"/>
    </row>
    <row r="1787" spans="1:28" x14ac:dyDescent="0.2">
      <c r="A1787"/>
      <c r="B1787"/>
      <c r="C1787" s="52"/>
      <c r="D1787" s="52"/>
      <c r="E1787" s="52"/>
      <c r="F1787"/>
      <c r="G1787"/>
      <c r="H1787"/>
      <c r="I1787"/>
      <c r="J1787" s="64"/>
      <c r="K1787"/>
      <c r="L1787"/>
      <c r="M1787"/>
      <c r="N1787" s="64"/>
      <c r="O1787"/>
      <c r="P1787"/>
      <c r="Q1787"/>
      <c r="R1787" s="64"/>
      <c r="S1787"/>
      <c r="T1787"/>
      <c r="U1787"/>
      <c r="V1787" s="64"/>
      <c r="W1787"/>
      <c r="X1787"/>
      <c r="Y1787"/>
      <c r="Z1787"/>
      <c r="AA1787"/>
      <c r="AB1787"/>
    </row>
    <row r="1788" spans="1:28" x14ac:dyDescent="0.2">
      <c r="A1788"/>
      <c r="B1788"/>
      <c r="C1788" s="52"/>
      <c r="D1788" s="52"/>
      <c r="E1788" s="52"/>
      <c r="F1788"/>
      <c r="G1788"/>
      <c r="H1788"/>
      <c r="I1788"/>
      <c r="J1788" s="64"/>
      <c r="K1788"/>
      <c r="L1788"/>
      <c r="M1788"/>
      <c r="N1788" s="64"/>
      <c r="O1788"/>
      <c r="P1788"/>
      <c r="Q1788"/>
      <c r="R1788" s="64"/>
      <c r="S1788"/>
      <c r="T1788"/>
      <c r="U1788"/>
      <c r="V1788" s="64"/>
      <c r="W1788"/>
      <c r="X1788"/>
      <c r="Y1788"/>
      <c r="Z1788"/>
      <c r="AA1788"/>
      <c r="AB1788"/>
    </row>
    <row r="1789" spans="1:28" x14ac:dyDescent="0.2">
      <c r="A1789"/>
      <c r="B1789"/>
      <c r="C1789" s="52"/>
      <c r="D1789" s="52"/>
      <c r="E1789" s="52"/>
      <c r="F1789"/>
      <c r="G1789"/>
      <c r="H1789"/>
      <c r="I1789"/>
      <c r="J1789" s="64"/>
      <c r="K1789"/>
      <c r="L1789"/>
      <c r="M1789"/>
      <c r="N1789" s="64"/>
      <c r="O1789"/>
      <c r="P1789"/>
      <c r="Q1789"/>
      <c r="R1789" s="64"/>
      <c r="S1789"/>
      <c r="T1789"/>
      <c r="U1789"/>
      <c r="V1789" s="64"/>
      <c r="W1789"/>
      <c r="X1789"/>
      <c r="Y1789"/>
      <c r="Z1789"/>
      <c r="AA1789"/>
      <c r="AB1789"/>
    </row>
    <row r="1790" spans="1:28" x14ac:dyDescent="0.2">
      <c r="A1790"/>
      <c r="B1790"/>
      <c r="C1790" s="52"/>
      <c r="D1790" s="52"/>
      <c r="E1790" s="52"/>
      <c r="F1790"/>
      <c r="G1790"/>
      <c r="H1790"/>
      <c r="I1790"/>
      <c r="J1790" s="64"/>
      <c r="K1790"/>
      <c r="L1790"/>
      <c r="M1790"/>
      <c r="N1790" s="64"/>
      <c r="O1790"/>
      <c r="P1790"/>
      <c r="Q1790"/>
      <c r="R1790" s="64"/>
      <c r="S1790"/>
      <c r="T1790"/>
      <c r="U1790"/>
      <c r="V1790" s="64"/>
      <c r="W1790"/>
      <c r="X1790"/>
      <c r="Y1790"/>
      <c r="Z1790"/>
      <c r="AA1790"/>
      <c r="AB1790"/>
    </row>
    <row r="1791" spans="1:28" x14ac:dyDescent="0.2">
      <c r="A1791"/>
      <c r="B1791"/>
      <c r="C1791" s="52"/>
      <c r="D1791" s="52"/>
      <c r="E1791" s="52"/>
      <c r="F1791"/>
      <c r="G1791"/>
      <c r="H1791"/>
      <c r="I1791"/>
      <c r="J1791" s="64"/>
      <c r="K1791"/>
      <c r="L1791"/>
      <c r="M1791"/>
      <c r="N1791" s="64"/>
      <c r="O1791"/>
      <c r="P1791"/>
      <c r="Q1791"/>
      <c r="R1791" s="64"/>
      <c r="S1791"/>
      <c r="T1791"/>
      <c r="U1791"/>
      <c r="V1791" s="64"/>
      <c r="W1791"/>
      <c r="X1791"/>
      <c r="Y1791"/>
      <c r="Z1791"/>
      <c r="AA1791"/>
      <c r="AB1791"/>
    </row>
    <row r="1792" spans="1:28" x14ac:dyDescent="0.2">
      <c r="A1792"/>
      <c r="B1792"/>
      <c r="C1792" s="52"/>
      <c r="D1792" s="52"/>
      <c r="E1792" s="52"/>
      <c r="F1792"/>
      <c r="G1792"/>
      <c r="H1792"/>
      <c r="I1792"/>
      <c r="J1792" s="64"/>
      <c r="K1792"/>
      <c r="L1792"/>
      <c r="M1792"/>
      <c r="N1792" s="64"/>
      <c r="O1792"/>
      <c r="P1792"/>
      <c r="Q1792"/>
      <c r="R1792" s="64"/>
      <c r="S1792"/>
      <c r="T1792"/>
      <c r="U1792"/>
      <c r="V1792" s="64"/>
      <c r="W1792"/>
      <c r="X1792"/>
      <c r="Y1792"/>
      <c r="Z1792"/>
      <c r="AA1792"/>
      <c r="AB1792"/>
    </row>
    <row r="1793" spans="1:28" x14ac:dyDescent="0.2">
      <c r="A1793"/>
      <c r="B1793"/>
      <c r="C1793" s="52"/>
      <c r="D1793" s="52"/>
      <c r="E1793" s="52"/>
      <c r="F1793"/>
      <c r="G1793"/>
      <c r="H1793"/>
      <c r="I1793"/>
      <c r="J1793" s="64"/>
      <c r="K1793"/>
      <c r="L1793"/>
      <c r="M1793"/>
      <c r="N1793" s="64"/>
      <c r="O1793"/>
      <c r="P1793"/>
      <c r="Q1793"/>
      <c r="R1793" s="64"/>
      <c r="S1793"/>
      <c r="T1793"/>
      <c r="U1793"/>
      <c r="V1793" s="64"/>
      <c r="W1793"/>
      <c r="X1793"/>
      <c r="Y1793"/>
      <c r="Z1793"/>
      <c r="AA1793"/>
      <c r="AB1793"/>
    </row>
    <row r="1794" spans="1:28" x14ac:dyDescent="0.2">
      <c r="A1794"/>
      <c r="B1794"/>
      <c r="C1794" s="52"/>
      <c r="D1794" s="52"/>
      <c r="E1794" s="52"/>
      <c r="F1794"/>
      <c r="G1794"/>
      <c r="H1794"/>
      <c r="I1794"/>
      <c r="J1794" s="64"/>
      <c r="K1794"/>
      <c r="L1794"/>
      <c r="M1794"/>
      <c r="N1794" s="64"/>
      <c r="O1794"/>
      <c r="P1794"/>
      <c r="Q1794"/>
      <c r="R1794" s="64"/>
      <c r="S1794"/>
      <c r="T1794"/>
      <c r="U1794"/>
      <c r="V1794" s="64"/>
      <c r="W1794"/>
      <c r="X1794"/>
      <c r="Y1794"/>
      <c r="Z1794"/>
      <c r="AA1794"/>
      <c r="AB1794"/>
    </row>
    <row r="1795" spans="1:28" x14ac:dyDescent="0.2">
      <c r="A1795"/>
      <c r="B1795"/>
      <c r="C1795" s="52"/>
      <c r="D1795" s="52"/>
      <c r="E1795" s="52"/>
      <c r="F1795"/>
      <c r="G1795"/>
      <c r="H1795"/>
      <c r="I1795"/>
      <c r="J1795" s="64"/>
      <c r="K1795"/>
      <c r="L1795"/>
      <c r="M1795"/>
      <c r="N1795" s="64"/>
      <c r="O1795"/>
      <c r="P1795"/>
      <c r="Q1795"/>
      <c r="R1795" s="64"/>
      <c r="S1795"/>
      <c r="T1795"/>
      <c r="U1795"/>
      <c r="V1795" s="64"/>
      <c r="W1795"/>
      <c r="X1795"/>
      <c r="Y1795"/>
      <c r="Z1795"/>
      <c r="AA1795"/>
      <c r="AB1795"/>
    </row>
    <row r="1796" spans="1:28" x14ac:dyDescent="0.2">
      <c r="A1796"/>
      <c r="B1796"/>
      <c r="C1796" s="52"/>
      <c r="D1796" s="52"/>
      <c r="E1796" s="52"/>
      <c r="F1796"/>
      <c r="G1796"/>
      <c r="H1796"/>
      <c r="I1796"/>
      <c r="J1796" s="64"/>
      <c r="K1796"/>
      <c r="L1796"/>
      <c r="M1796"/>
      <c r="N1796" s="64"/>
      <c r="O1796"/>
      <c r="P1796"/>
      <c r="Q1796"/>
      <c r="R1796" s="64"/>
      <c r="S1796"/>
      <c r="T1796"/>
      <c r="U1796"/>
      <c r="V1796" s="64"/>
      <c r="W1796"/>
      <c r="X1796"/>
      <c r="Y1796"/>
      <c r="Z1796"/>
      <c r="AA1796"/>
      <c r="AB1796"/>
    </row>
    <row r="1797" spans="1:28" x14ac:dyDescent="0.2">
      <c r="A1797"/>
      <c r="B1797"/>
      <c r="C1797" s="52"/>
      <c r="D1797" s="52"/>
      <c r="E1797" s="52"/>
      <c r="F1797"/>
      <c r="G1797"/>
      <c r="H1797"/>
      <c r="I1797"/>
      <c r="J1797" s="64"/>
      <c r="K1797"/>
      <c r="L1797"/>
      <c r="M1797"/>
      <c r="N1797" s="64"/>
      <c r="O1797"/>
      <c r="P1797"/>
      <c r="Q1797"/>
      <c r="R1797" s="64"/>
      <c r="S1797"/>
      <c r="T1797"/>
      <c r="U1797"/>
      <c r="V1797" s="64"/>
      <c r="W1797"/>
      <c r="X1797"/>
      <c r="Y1797"/>
      <c r="Z1797"/>
      <c r="AA1797"/>
      <c r="AB1797"/>
    </row>
    <row r="1798" spans="1:28" x14ac:dyDescent="0.2">
      <c r="A1798"/>
      <c r="B1798"/>
      <c r="C1798" s="52"/>
      <c r="D1798" s="52"/>
      <c r="E1798" s="52"/>
      <c r="F1798"/>
      <c r="G1798"/>
      <c r="H1798"/>
      <c r="I1798"/>
      <c r="J1798" s="64"/>
      <c r="K1798"/>
      <c r="L1798"/>
      <c r="M1798"/>
      <c r="N1798" s="64"/>
      <c r="O1798"/>
      <c r="P1798"/>
      <c r="Q1798"/>
      <c r="R1798" s="64"/>
      <c r="S1798"/>
      <c r="T1798"/>
      <c r="U1798"/>
      <c r="V1798" s="64"/>
      <c r="W1798"/>
      <c r="X1798"/>
      <c r="Y1798"/>
      <c r="Z1798"/>
      <c r="AA1798"/>
      <c r="AB1798"/>
    </row>
    <row r="1799" spans="1:28" x14ac:dyDescent="0.2">
      <c r="A1799"/>
      <c r="B1799"/>
      <c r="C1799" s="52"/>
      <c r="D1799" s="52"/>
      <c r="E1799" s="52"/>
      <c r="F1799"/>
      <c r="G1799"/>
      <c r="H1799"/>
      <c r="I1799"/>
      <c r="J1799" s="64"/>
      <c r="K1799"/>
      <c r="L1799"/>
      <c r="M1799"/>
      <c r="N1799" s="64"/>
      <c r="O1799"/>
      <c r="P1799"/>
      <c r="Q1799"/>
      <c r="R1799" s="64"/>
      <c r="S1799"/>
      <c r="T1799"/>
      <c r="U1799"/>
      <c r="V1799" s="64"/>
      <c r="W1799"/>
      <c r="X1799"/>
      <c r="Y1799"/>
      <c r="Z1799"/>
      <c r="AA1799"/>
      <c r="AB1799"/>
    </row>
    <row r="1800" spans="1:28" x14ac:dyDescent="0.2">
      <c r="A1800"/>
      <c r="B1800"/>
      <c r="C1800" s="52"/>
      <c r="D1800" s="52"/>
      <c r="E1800" s="52"/>
      <c r="F1800"/>
      <c r="G1800"/>
      <c r="H1800"/>
      <c r="I1800"/>
      <c r="J1800" s="64"/>
      <c r="K1800"/>
      <c r="L1800"/>
      <c r="M1800"/>
      <c r="N1800" s="64"/>
      <c r="O1800"/>
      <c r="P1800"/>
      <c r="Q1800"/>
      <c r="R1800" s="64"/>
      <c r="S1800"/>
      <c r="T1800"/>
      <c r="U1800"/>
      <c r="V1800" s="64"/>
      <c r="W1800"/>
      <c r="X1800"/>
      <c r="Y1800"/>
      <c r="Z1800"/>
      <c r="AA1800"/>
      <c r="AB1800"/>
    </row>
    <row r="1801" spans="1:28" x14ac:dyDescent="0.2">
      <c r="A1801"/>
      <c r="B1801"/>
      <c r="C1801" s="52"/>
      <c r="D1801" s="52"/>
      <c r="E1801" s="52"/>
      <c r="F1801"/>
      <c r="G1801"/>
      <c r="H1801"/>
      <c r="I1801"/>
      <c r="J1801" s="64"/>
      <c r="K1801"/>
      <c r="L1801"/>
      <c r="M1801"/>
      <c r="N1801" s="64"/>
      <c r="O1801"/>
      <c r="P1801"/>
      <c r="Q1801"/>
      <c r="R1801" s="64"/>
      <c r="S1801"/>
      <c r="T1801"/>
      <c r="U1801"/>
      <c r="V1801" s="64"/>
      <c r="W1801"/>
      <c r="X1801"/>
      <c r="Y1801"/>
      <c r="Z1801"/>
      <c r="AA1801"/>
      <c r="AB1801"/>
    </row>
    <row r="1802" spans="1:28" x14ac:dyDescent="0.2">
      <c r="A1802"/>
      <c r="B1802"/>
      <c r="C1802" s="52"/>
      <c r="D1802" s="52"/>
      <c r="E1802" s="52"/>
      <c r="F1802"/>
      <c r="G1802"/>
      <c r="H1802"/>
      <c r="I1802"/>
      <c r="J1802" s="64"/>
      <c r="K1802"/>
      <c r="L1802"/>
      <c r="M1802"/>
      <c r="N1802" s="64"/>
      <c r="O1802"/>
      <c r="P1802"/>
      <c r="Q1802"/>
      <c r="R1802" s="64"/>
      <c r="S1802"/>
      <c r="T1802"/>
      <c r="U1802"/>
      <c r="V1802" s="64"/>
      <c r="W1802"/>
      <c r="X1802"/>
      <c r="Y1802"/>
      <c r="Z1802"/>
      <c r="AA1802"/>
      <c r="AB1802"/>
    </row>
    <row r="1803" spans="1:28" x14ac:dyDescent="0.2">
      <c r="A1803"/>
      <c r="B1803"/>
      <c r="C1803" s="52"/>
      <c r="D1803" s="52"/>
      <c r="E1803" s="52"/>
      <c r="F1803"/>
      <c r="G1803"/>
      <c r="H1803"/>
      <c r="I1803"/>
      <c r="J1803" s="64"/>
      <c r="K1803"/>
      <c r="L1803"/>
      <c r="M1803"/>
      <c r="N1803" s="64"/>
      <c r="O1803"/>
      <c r="P1803"/>
      <c r="Q1803"/>
      <c r="R1803" s="64"/>
      <c r="S1803"/>
      <c r="T1803"/>
      <c r="U1803"/>
      <c r="V1803" s="64"/>
      <c r="W1803"/>
      <c r="X1803"/>
      <c r="Y1803"/>
      <c r="Z1803"/>
      <c r="AA1803"/>
      <c r="AB1803"/>
    </row>
    <row r="1804" spans="1:28" x14ac:dyDescent="0.2">
      <c r="A1804"/>
      <c r="B1804"/>
      <c r="C1804" s="52"/>
      <c r="D1804" s="52"/>
      <c r="E1804" s="52"/>
      <c r="F1804"/>
      <c r="G1804"/>
      <c r="H1804"/>
      <c r="I1804"/>
      <c r="J1804" s="64"/>
      <c r="K1804"/>
      <c r="L1804"/>
      <c r="M1804"/>
      <c r="N1804" s="64"/>
      <c r="O1804"/>
      <c r="P1804"/>
      <c r="Q1804"/>
      <c r="R1804" s="64"/>
      <c r="S1804"/>
      <c r="T1804"/>
      <c r="U1804"/>
      <c r="V1804" s="64"/>
      <c r="W1804"/>
      <c r="X1804"/>
      <c r="Y1804"/>
      <c r="Z1804"/>
      <c r="AA1804"/>
      <c r="AB1804"/>
    </row>
    <row r="1805" spans="1:28" x14ac:dyDescent="0.2">
      <c r="A1805"/>
      <c r="B1805"/>
      <c r="C1805" s="52"/>
      <c r="D1805" s="52"/>
      <c r="E1805" s="52"/>
      <c r="F1805"/>
      <c r="G1805"/>
      <c r="H1805"/>
      <c r="I1805"/>
      <c r="J1805" s="64"/>
      <c r="K1805"/>
      <c r="L1805"/>
      <c r="M1805"/>
      <c r="N1805" s="64"/>
      <c r="O1805"/>
      <c r="P1805"/>
      <c r="Q1805"/>
      <c r="R1805" s="64"/>
      <c r="S1805"/>
      <c r="T1805"/>
      <c r="U1805"/>
      <c r="V1805" s="64"/>
      <c r="W1805"/>
      <c r="X1805"/>
      <c r="Y1805"/>
      <c r="Z1805"/>
      <c r="AA1805"/>
      <c r="AB1805"/>
    </row>
    <row r="1806" spans="1:28" x14ac:dyDescent="0.2">
      <c r="A1806"/>
      <c r="B1806"/>
      <c r="C1806" s="52"/>
      <c r="D1806" s="52"/>
      <c r="E1806" s="52"/>
      <c r="F1806"/>
      <c r="G1806"/>
      <c r="H1806"/>
      <c r="I1806"/>
      <c r="J1806" s="64"/>
      <c r="K1806"/>
      <c r="L1806"/>
      <c r="M1806"/>
      <c r="N1806" s="64"/>
      <c r="O1806"/>
      <c r="P1806"/>
      <c r="Q1806"/>
      <c r="R1806" s="64"/>
      <c r="S1806"/>
      <c r="T1806"/>
      <c r="U1806"/>
      <c r="V1806" s="64"/>
      <c r="W1806"/>
      <c r="X1806"/>
      <c r="Y1806"/>
      <c r="Z1806"/>
      <c r="AA1806"/>
      <c r="AB1806"/>
    </row>
    <row r="1807" spans="1:28" x14ac:dyDescent="0.2">
      <c r="A1807"/>
      <c r="B1807"/>
      <c r="C1807" s="52"/>
      <c r="D1807" s="52"/>
      <c r="E1807" s="52"/>
      <c r="F1807"/>
      <c r="G1807"/>
      <c r="H1807"/>
      <c r="I1807"/>
      <c r="J1807" s="64"/>
      <c r="K1807"/>
      <c r="L1807"/>
      <c r="M1807"/>
      <c r="N1807" s="64"/>
      <c r="O1807"/>
      <c r="P1807"/>
      <c r="Q1807"/>
      <c r="R1807" s="64"/>
      <c r="S1807"/>
      <c r="T1807"/>
      <c r="U1807"/>
      <c r="V1807" s="64"/>
      <c r="W1807"/>
      <c r="X1807"/>
      <c r="Y1807"/>
      <c r="Z1807"/>
      <c r="AA1807"/>
      <c r="AB1807"/>
    </row>
    <row r="1808" spans="1:28" x14ac:dyDescent="0.2">
      <c r="A1808"/>
      <c r="B1808"/>
      <c r="C1808" s="52"/>
      <c r="D1808" s="52"/>
      <c r="E1808" s="52"/>
      <c r="F1808"/>
      <c r="G1808"/>
      <c r="H1808"/>
      <c r="I1808"/>
      <c r="J1808" s="64"/>
      <c r="K1808"/>
      <c r="L1808"/>
      <c r="M1808"/>
      <c r="N1808" s="64"/>
      <c r="O1808"/>
      <c r="P1808"/>
      <c r="Q1808"/>
      <c r="R1808" s="64"/>
      <c r="S1808"/>
      <c r="T1808"/>
      <c r="U1808"/>
      <c r="V1808" s="64"/>
      <c r="W1808"/>
      <c r="X1808"/>
      <c r="Y1808"/>
      <c r="Z1808"/>
      <c r="AA1808"/>
      <c r="AB1808"/>
    </row>
    <row r="1809" spans="1:28" x14ac:dyDescent="0.2">
      <c r="A1809"/>
      <c r="B1809"/>
      <c r="C1809" s="52"/>
      <c r="D1809" s="52"/>
      <c r="E1809" s="52"/>
      <c r="F1809"/>
      <c r="G1809"/>
      <c r="H1809"/>
      <c r="I1809"/>
      <c r="J1809" s="64"/>
      <c r="K1809"/>
      <c r="L1809"/>
      <c r="M1809"/>
      <c r="N1809" s="64"/>
      <c r="O1809"/>
      <c r="P1809"/>
      <c r="Q1809"/>
      <c r="R1809" s="64"/>
      <c r="S1809"/>
      <c r="T1809"/>
      <c r="U1809"/>
      <c r="V1809" s="64"/>
      <c r="W1809"/>
      <c r="X1809"/>
      <c r="Y1809"/>
      <c r="Z1809"/>
      <c r="AA1809"/>
      <c r="AB1809"/>
    </row>
    <row r="1810" spans="1:28" x14ac:dyDescent="0.2">
      <c r="A1810"/>
      <c r="B1810"/>
      <c r="C1810" s="52"/>
      <c r="D1810" s="52"/>
      <c r="E1810" s="52"/>
      <c r="F1810"/>
      <c r="G1810"/>
      <c r="H1810"/>
      <c r="I1810"/>
      <c r="J1810" s="64"/>
      <c r="K1810"/>
      <c r="L1810"/>
      <c r="M1810"/>
      <c r="N1810" s="64"/>
      <c r="O1810"/>
      <c r="P1810"/>
      <c r="Q1810"/>
      <c r="R1810" s="64"/>
      <c r="S1810"/>
      <c r="T1810"/>
      <c r="U1810"/>
      <c r="V1810" s="64"/>
      <c r="W1810"/>
      <c r="X1810"/>
      <c r="Y1810"/>
      <c r="Z1810"/>
      <c r="AA1810"/>
      <c r="AB1810"/>
    </row>
    <row r="1811" spans="1:28" x14ac:dyDescent="0.2">
      <c r="A1811"/>
      <c r="B1811"/>
      <c r="C1811" s="52"/>
      <c r="D1811" s="52"/>
      <c r="E1811" s="52"/>
      <c r="F1811"/>
      <c r="G1811"/>
      <c r="H1811"/>
      <c r="I1811"/>
      <c r="J1811" s="64"/>
      <c r="K1811"/>
      <c r="L1811"/>
      <c r="M1811"/>
      <c r="N1811" s="64"/>
      <c r="O1811"/>
      <c r="P1811"/>
      <c r="Q1811"/>
      <c r="R1811" s="64"/>
      <c r="S1811"/>
      <c r="T1811"/>
      <c r="U1811"/>
      <c r="V1811" s="64"/>
      <c r="W1811"/>
      <c r="X1811"/>
      <c r="Y1811"/>
      <c r="Z1811"/>
      <c r="AA1811"/>
      <c r="AB1811"/>
    </row>
    <row r="1812" spans="1:28" x14ac:dyDescent="0.2">
      <c r="A1812"/>
      <c r="B1812"/>
      <c r="C1812" s="52"/>
      <c r="D1812" s="52"/>
      <c r="E1812" s="52"/>
      <c r="F1812"/>
      <c r="G1812"/>
      <c r="H1812"/>
      <c r="I1812"/>
      <c r="J1812" s="64"/>
      <c r="K1812"/>
      <c r="L1812"/>
      <c r="M1812"/>
      <c r="N1812" s="64"/>
      <c r="O1812"/>
      <c r="P1812"/>
      <c r="Q1812"/>
      <c r="R1812" s="64"/>
      <c r="S1812"/>
      <c r="T1812"/>
      <c r="U1812"/>
      <c r="V1812" s="64"/>
      <c r="W1812"/>
      <c r="X1812"/>
      <c r="Y1812"/>
      <c r="Z1812"/>
      <c r="AA1812"/>
      <c r="AB1812"/>
    </row>
    <row r="1813" spans="1:28" x14ac:dyDescent="0.2">
      <c r="A1813"/>
      <c r="B1813"/>
      <c r="C1813" s="52"/>
      <c r="D1813" s="52"/>
      <c r="E1813" s="52"/>
      <c r="F1813"/>
      <c r="G1813"/>
      <c r="H1813"/>
      <c r="I1813"/>
      <c r="J1813" s="64"/>
      <c r="K1813"/>
      <c r="L1813"/>
      <c r="M1813"/>
      <c r="N1813" s="64"/>
      <c r="O1813"/>
      <c r="P1813"/>
      <c r="Q1813"/>
      <c r="R1813" s="64"/>
      <c r="S1813"/>
      <c r="T1813"/>
      <c r="U1813"/>
      <c r="V1813" s="64"/>
      <c r="W1813"/>
      <c r="X1813"/>
      <c r="Y1813"/>
      <c r="Z1813"/>
      <c r="AA1813"/>
      <c r="AB1813"/>
    </row>
    <row r="1814" spans="1:28" x14ac:dyDescent="0.2">
      <c r="A1814"/>
      <c r="B1814"/>
      <c r="C1814" s="52"/>
      <c r="D1814" s="52"/>
      <c r="E1814" s="52"/>
      <c r="F1814"/>
      <c r="G1814"/>
      <c r="H1814"/>
      <c r="I1814"/>
      <c r="J1814" s="64"/>
      <c r="K1814"/>
      <c r="L1814"/>
      <c r="M1814"/>
      <c r="N1814" s="64"/>
      <c r="O1814"/>
      <c r="P1814"/>
      <c r="Q1814"/>
      <c r="R1814" s="64"/>
      <c r="S1814"/>
      <c r="T1814"/>
      <c r="U1814"/>
      <c r="V1814" s="64"/>
      <c r="W1814"/>
      <c r="X1814"/>
      <c r="Y1814"/>
      <c r="Z1814"/>
      <c r="AA1814"/>
      <c r="AB1814"/>
    </row>
    <row r="1815" spans="1:28" x14ac:dyDescent="0.2">
      <c r="A1815"/>
      <c r="B1815"/>
      <c r="C1815" s="52"/>
      <c r="D1815" s="52"/>
      <c r="E1815" s="52"/>
      <c r="F1815"/>
      <c r="G1815"/>
      <c r="H1815"/>
      <c r="I1815"/>
      <c r="J1815" s="64"/>
      <c r="K1815"/>
      <c r="L1815"/>
      <c r="M1815"/>
      <c r="N1815" s="64"/>
      <c r="O1815"/>
      <c r="P1815"/>
      <c r="Q1815"/>
      <c r="R1815" s="64"/>
      <c r="S1815"/>
      <c r="T1815"/>
      <c r="U1815"/>
      <c r="V1815" s="64"/>
      <c r="W1815"/>
      <c r="X1815"/>
      <c r="Y1815"/>
      <c r="Z1815"/>
      <c r="AA1815"/>
      <c r="AB1815"/>
    </row>
    <row r="1816" spans="1:28" x14ac:dyDescent="0.2">
      <c r="A1816"/>
      <c r="B1816"/>
      <c r="C1816" s="52"/>
      <c r="D1816" s="52"/>
      <c r="E1816" s="52"/>
      <c r="F1816"/>
      <c r="G1816"/>
      <c r="H1816"/>
      <c r="I1816"/>
      <c r="J1816" s="64"/>
      <c r="K1816"/>
      <c r="L1816"/>
      <c r="M1816"/>
      <c r="N1816" s="64"/>
      <c r="O1816"/>
      <c r="P1816"/>
      <c r="Q1816"/>
      <c r="R1816" s="64"/>
      <c r="S1816"/>
      <c r="T1816"/>
      <c r="U1816"/>
      <c r="V1816" s="64"/>
      <c r="W1816"/>
      <c r="X1816"/>
      <c r="Y1816"/>
      <c r="Z1816"/>
      <c r="AA1816"/>
      <c r="AB1816"/>
    </row>
    <row r="1817" spans="1:28" x14ac:dyDescent="0.2">
      <c r="A1817"/>
      <c r="B1817"/>
      <c r="C1817" s="52"/>
      <c r="D1817" s="52"/>
      <c r="E1817" s="52"/>
      <c r="F1817"/>
      <c r="G1817"/>
      <c r="H1817"/>
      <c r="I1817"/>
      <c r="J1817" s="64"/>
      <c r="K1817"/>
      <c r="L1817"/>
      <c r="M1817"/>
      <c r="N1817" s="64"/>
      <c r="O1817"/>
      <c r="P1817"/>
      <c r="Q1817"/>
      <c r="R1817" s="64"/>
      <c r="S1817"/>
      <c r="T1817"/>
      <c r="U1817"/>
      <c r="V1817" s="64"/>
      <c r="W1817"/>
      <c r="X1817"/>
      <c r="Y1817"/>
      <c r="Z1817"/>
      <c r="AA1817"/>
      <c r="AB1817"/>
    </row>
    <row r="1818" spans="1:28" x14ac:dyDescent="0.2">
      <c r="A1818"/>
      <c r="B1818"/>
      <c r="C1818" s="52"/>
      <c r="D1818" s="52"/>
      <c r="E1818" s="52"/>
      <c r="F1818"/>
      <c r="G1818"/>
      <c r="H1818"/>
      <c r="I1818"/>
      <c r="J1818" s="64"/>
      <c r="K1818"/>
      <c r="L1818"/>
      <c r="M1818"/>
      <c r="N1818" s="64"/>
      <c r="O1818"/>
      <c r="P1818"/>
      <c r="Q1818"/>
      <c r="R1818" s="64"/>
      <c r="S1818"/>
      <c r="T1818"/>
      <c r="U1818"/>
      <c r="V1818" s="64"/>
      <c r="W1818"/>
      <c r="X1818"/>
      <c r="Y1818"/>
      <c r="Z1818"/>
      <c r="AA1818"/>
      <c r="AB1818"/>
    </row>
    <row r="1819" spans="1:28" x14ac:dyDescent="0.2">
      <c r="A1819"/>
      <c r="B1819"/>
      <c r="C1819" s="52"/>
      <c r="D1819" s="52"/>
      <c r="E1819" s="52"/>
      <c r="F1819"/>
      <c r="G1819"/>
      <c r="H1819"/>
      <c r="I1819"/>
      <c r="J1819" s="64"/>
      <c r="K1819"/>
      <c r="L1819"/>
      <c r="M1819"/>
      <c r="N1819" s="64"/>
      <c r="O1819"/>
      <c r="P1819"/>
      <c r="Q1819"/>
      <c r="R1819" s="64"/>
      <c r="S1819"/>
      <c r="T1819"/>
      <c r="U1819"/>
      <c r="V1819" s="64"/>
      <c r="W1819"/>
      <c r="X1819"/>
      <c r="Y1819"/>
      <c r="Z1819"/>
      <c r="AA1819"/>
      <c r="AB1819"/>
    </row>
    <row r="1820" spans="1:28" x14ac:dyDescent="0.2">
      <c r="A1820"/>
      <c r="B1820"/>
      <c r="C1820" s="52"/>
      <c r="D1820" s="52"/>
      <c r="E1820" s="52"/>
      <c r="F1820"/>
      <c r="G1820"/>
      <c r="H1820"/>
      <c r="I1820"/>
      <c r="J1820" s="64"/>
      <c r="K1820"/>
      <c r="L1820"/>
      <c r="M1820"/>
      <c r="N1820" s="64"/>
      <c r="O1820"/>
      <c r="P1820"/>
      <c r="Q1820"/>
      <c r="R1820" s="64"/>
      <c r="S1820"/>
      <c r="T1820"/>
      <c r="U1820"/>
      <c r="V1820" s="64"/>
      <c r="W1820"/>
      <c r="X1820"/>
      <c r="Y1820"/>
      <c r="Z1820"/>
      <c r="AA1820"/>
      <c r="AB1820"/>
    </row>
    <row r="1821" spans="1:28" x14ac:dyDescent="0.2">
      <c r="A1821"/>
      <c r="B1821"/>
      <c r="C1821" s="52"/>
      <c r="D1821" s="52"/>
      <c r="E1821" s="52"/>
      <c r="F1821"/>
      <c r="G1821"/>
      <c r="H1821"/>
      <c r="I1821"/>
      <c r="J1821" s="64"/>
      <c r="K1821"/>
      <c r="L1821"/>
      <c r="M1821"/>
      <c r="N1821" s="64"/>
      <c r="O1821"/>
      <c r="P1821"/>
      <c r="Q1821"/>
      <c r="R1821" s="64"/>
      <c r="S1821"/>
      <c r="T1821"/>
      <c r="U1821"/>
      <c r="V1821" s="64"/>
      <c r="W1821"/>
      <c r="X1821"/>
      <c r="Y1821"/>
      <c r="Z1821"/>
      <c r="AA1821"/>
      <c r="AB1821"/>
    </row>
    <row r="1822" spans="1:28" x14ac:dyDescent="0.2">
      <c r="A1822"/>
      <c r="B1822"/>
      <c r="C1822" s="52"/>
      <c r="D1822" s="52"/>
      <c r="E1822" s="52"/>
      <c r="F1822"/>
      <c r="G1822"/>
      <c r="H1822"/>
      <c r="I1822"/>
      <c r="J1822" s="64"/>
      <c r="K1822"/>
      <c r="L1822"/>
      <c r="M1822"/>
      <c r="N1822" s="64"/>
      <c r="O1822"/>
      <c r="P1822"/>
      <c r="Q1822"/>
      <c r="R1822" s="64"/>
      <c r="S1822"/>
      <c r="T1822"/>
      <c r="U1822"/>
      <c r="V1822" s="64"/>
      <c r="W1822"/>
      <c r="X1822"/>
      <c r="Y1822"/>
      <c r="Z1822"/>
      <c r="AA1822"/>
      <c r="AB1822"/>
    </row>
    <row r="1823" spans="1:28" x14ac:dyDescent="0.2">
      <c r="A1823"/>
      <c r="B1823"/>
      <c r="C1823" s="52"/>
      <c r="D1823" s="52"/>
      <c r="E1823" s="52"/>
      <c r="F1823"/>
      <c r="G1823"/>
      <c r="H1823"/>
      <c r="I1823"/>
      <c r="J1823" s="64"/>
      <c r="K1823"/>
      <c r="L1823"/>
      <c r="M1823"/>
      <c r="N1823" s="64"/>
      <c r="O1823"/>
      <c r="P1823"/>
      <c r="Q1823"/>
      <c r="R1823" s="64"/>
      <c r="S1823"/>
      <c r="T1823"/>
      <c r="U1823"/>
      <c r="V1823" s="64"/>
      <c r="W1823"/>
      <c r="X1823"/>
      <c r="Y1823"/>
      <c r="Z1823"/>
      <c r="AA1823"/>
      <c r="AB1823"/>
    </row>
    <row r="1824" spans="1:28" x14ac:dyDescent="0.2">
      <c r="A1824"/>
      <c r="B1824"/>
      <c r="C1824" s="52"/>
      <c r="D1824" s="52"/>
      <c r="E1824" s="52"/>
      <c r="F1824"/>
      <c r="G1824"/>
      <c r="H1824"/>
      <c r="I1824"/>
      <c r="J1824" s="64"/>
      <c r="K1824"/>
      <c r="L1824"/>
      <c r="M1824"/>
      <c r="N1824" s="64"/>
      <c r="O1824"/>
      <c r="P1824"/>
      <c r="Q1824"/>
      <c r="R1824" s="64"/>
      <c r="S1824"/>
      <c r="T1824"/>
      <c r="U1824"/>
      <c r="V1824" s="64"/>
      <c r="W1824"/>
      <c r="X1824"/>
      <c r="Y1824"/>
      <c r="Z1824"/>
      <c r="AA1824"/>
      <c r="AB1824"/>
    </row>
    <row r="1825" spans="1:28" x14ac:dyDescent="0.2">
      <c r="A1825"/>
      <c r="B1825"/>
      <c r="C1825" s="52"/>
      <c r="D1825" s="52"/>
      <c r="E1825" s="52"/>
      <c r="F1825"/>
      <c r="G1825"/>
      <c r="H1825"/>
      <c r="I1825"/>
      <c r="J1825" s="64"/>
      <c r="K1825"/>
      <c r="L1825"/>
      <c r="M1825"/>
      <c r="N1825" s="64"/>
      <c r="O1825"/>
      <c r="P1825"/>
      <c r="Q1825"/>
      <c r="R1825" s="64"/>
      <c r="S1825"/>
      <c r="T1825"/>
      <c r="U1825"/>
      <c r="V1825" s="64"/>
      <c r="W1825"/>
      <c r="X1825"/>
      <c r="Y1825"/>
      <c r="Z1825"/>
      <c r="AA1825"/>
      <c r="AB1825"/>
    </row>
    <row r="1826" spans="1:28" x14ac:dyDescent="0.2">
      <c r="A1826"/>
      <c r="B1826"/>
      <c r="C1826" s="52"/>
      <c r="D1826" s="52"/>
      <c r="E1826" s="52"/>
      <c r="F1826"/>
      <c r="G1826"/>
      <c r="H1826"/>
      <c r="I1826"/>
      <c r="J1826" s="64"/>
      <c r="K1826"/>
      <c r="L1826"/>
      <c r="M1826"/>
      <c r="N1826" s="64"/>
      <c r="O1826"/>
      <c r="P1826"/>
      <c r="Q1826"/>
      <c r="R1826" s="64"/>
      <c r="S1826"/>
      <c r="T1826"/>
      <c r="U1826"/>
      <c r="V1826" s="64"/>
      <c r="W1826"/>
      <c r="X1826"/>
      <c r="Y1826"/>
      <c r="Z1826"/>
      <c r="AA1826"/>
      <c r="AB1826"/>
    </row>
    <row r="1827" spans="1:28" x14ac:dyDescent="0.2">
      <c r="A1827"/>
      <c r="B1827"/>
      <c r="C1827" s="52"/>
      <c r="D1827" s="52"/>
      <c r="E1827" s="52"/>
      <c r="F1827"/>
      <c r="G1827"/>
      <c r="H1827"/>
      <c r="I1827"/>
      <c r="J1827" s="64"/>
      <c r="K1827"/>
      <c r="L1827"/>
      <c r="M1827"/>
      <c r="N1827" s="64"/>
      <c r="O1827"/>
      <c r="P1827"/>
      <c r="Q1827"/>
      <c r="R1827" s="64"/>
      <c r="S1827"/>
      <c r="T1827"/>
      <c r="U1827"/>
      <c r="V1827" s="64"/>
      <c r="W1827"/>
      <c r="X1827"/>
      <c r="Y1827"/>
      <c r="Z1827"/>
      <c r="AA1827"/>
      <c r="AB1827"/>
    </row>
    <row r="1828" spans="1:28" x14ac:dyDescent="0.2">
      <c r="A1828"/>
      <c r="B1828"/>
      <c r="C1828" s="52"/>
      <c r="D1828" s="52"/>
      <c r="E1828" s="52"/>
      <c r="F1828"/>
      <c r="G1828"/>
      <c r="H1828"/>
      <c r="I1828"/>
      <c r="J1828" s="64"/>
      <c r="K1828"/>
      <c r="L1828"/>
      <c r="M1828"/>
      <c r="N1828" s="64"/>
      <c r="O1828"/>
      <c r="P1828"/>
      <c r="Q1828"/>
      <c r="R1828" s="64"/>
      <c r="S1828"/>
      <c r="T1828"/>
      <c r="U1828"/>
      <c r="V1828" s="64"/>
      <c r="W1828"/>
      <c r="X1828"/>
      <c r="Y1828"/>
      <c r="Z1828"/>
      <c r="AA1828"/>
      <c r="AB1828"/>
    </row>
    <row r="1829" spans="1:28" x14ac:dyDescent="0.2">
      <c r="A1829"/>
      <c r="B1829"/>
      <c r="C1829" s="52"/>
      <c r="D1829" s="52"/>
      <c r="E1829" s="52"/>
      <c r="F1829"/>
      <c r="G1829"/>
      <c r="H1829"/>
      <c r="I1829"/>
      <c r="J1829" s="64"/>
      <c r="K1829"/>
      <c r="L1829"/>
      <c r="M1829"/>
      <c r="N1829" s="64"/>
      <c r="O1829"/>
      <c r="P1829"/>
      <c r="Q1829"/>
      <c r="R1829" s="64"/>
      <c r="S1829"/>
      <c r="T1829"/>
      <c r="U1829"/>
      <c r="V1829" s="64"/>
      <c r="W1829"/>
      <c r="X1829"/>
      <c r="Y1829"/>
      <c r="Z1829"/>
      <c r="AA1829"/>
      <c r="AB1829"/>
    </row>
    <row r="1830" spans="1:28" x14ac:dyDescent="0.2">
      <c r="A1830"/>
      <c r="B1830"/>
      <c r="C1830" s="52"/>
      <c r="D1830" s="52"/>
      <c r="E1830" s="52"/>
      <c r="F1830"/>
      <c r="G1830"/>
      <c r="H1830"/>
      <c r="I1830"/>
      <c r="J1830" s="64"/>
      <c r="K1830"/>
      <c r="L1830"/>
      <c r="M1830"/>
      <c r="N1830" s="64"/>
      <c r="O1830"/>
      <c r="P1830"/>
      <c r="Q1830"/>
      <c r="R1830" s="64"/>
      <c r="S1830"/>
      <c r="T1830"/>
      <c r="U1830"/>
      <c r="V1830" s="64"/>
      <c r="W1830"/>
      <c r="X1830"/>
      <c r="Y1830"/>
      <c r="Z1830"/>
      <c r="AA1830"/>
      <c r="AB1830"/>
    </row>
    <row r="1831" spans="1:28" x14ac:dyDescent="0.2">
      <c r="A1831"/>
      <c r="B1831"/>
      <c r="C1831" s="52"/>
      <c r="D1831" s="52"/>
      <c r="E1831" s="52"/>
      <c r="F1831"/>
      <c r="G1831"/>
      <c r="H1831"/>
      <c r="I1831"/>
      <c r="J1831" s="64"/>
      <c r="K1831"/>
      <c r="L1831"/>
      <c r="M1831"/>
      <c r="N1831" s="64"/>
      <c r="O1831"/>
      <c r="P1831"/>
      <c r="Q1831"/>
      <c r="R1831" s="64"/>
      <c r="S1831"/>
      <c r="T1831"/>
      <c r="U1831"/>
      <c r="V1831" s="64"/>
      <c r="W1831"/>
      <c r="X1831"/>
      <c r="Y1831"/>
      <c r="Z1831"/>
      <c r="AA1831"/>
      <c r="AB1831"/>
    </row>
    <row r="1832" spans="1:28" x14ac:dyDescent="0.2">
      <c r="A1832"/>
      <c r="B1832"/>
      <c r="C1832" s="52"/>
      <c r="D1832" s="52"/>
      <c r="E1832" s="52"/>
      <c r="F1832"/>
      <c r="G1832"/>
      <c r="H1832"/>
      <c r="I1832"/>
      <c r="J1832" s="64"/>
      <c r="K1832"/>
      <c r="L1832"/>
      <c r="M1832"/>
      <c r="N1832" s="64"/>
      <c r="O1832"/>
      <c r="P1832"/>
      <c r="Q1832"/>
      <c r="R1832" s="64"/>
      <c r="S1832"/>
      <c r="T1832"/>
      <c r="U1832"/>
      <c r="V1832" s="64"/>
      <c r="W1832"/>
      <c r="X1832"/>
      <c r="Y1832"/>
      <c r="Z1832"/>
      <c r="AA1832"/>
      <c r="AB1832"/>
    </row>
    <row r="1833" spans="1:28" x14ac:dyDescent="0.2">
      <c r="A1833"/>
      <c r="B1833"/>
      <c r="C1833" s="52"/>
      <c r="D1833" s="52"/>
      <c r="E1833" s="52"/>
      <c r="F1833"/>
      <c r="G1833"/>
      <c r="H1833"/>
      <c r="I1833"/>
      <c r="J1833" s="64"/>
      <c r="K1833"/>
      <c r="L1833"/>
      <c r="M1833"/>
      <c r="N1833" s="64"/>
      <c r="O1833"/>
      <c r="P1833"/>
      <c r="Q1833"/>
      <c r="R1833" s="64"/>
      <c r="S1833"/>
      <c r="T1833"/>
      <c r="U1833"/>
      <c r="V1833" s="64"/>
      <c r="W1833"/>
      <c r="X1833"/>
      <c r="Y1833"/>
      <c r="Z1833"/>
      <c r="AA1833"/>
      <c r="AB1833"/>
    </row>
    <row r="1834" spans="1:28" x14ac:dyDescent="0.2">
      <c r="A1834"/>
      <c r="B1834"/>
      <c r="C1834" s="52"/>
      <c r="D1834" s="52"/>
      <c r="E1834" s="52"/>
      <c r="F1834"/>
      <c r="G1834"/>
      <c r="H1834"/>
      <c r="I1834"/>
      <c r="J1834" s="64"/>
      <c r="K1834"/>
      <c r="L1834"/>
      <c r="M1834"/>
      <c r="N1834" s="64"/>
      <c r="O1834"/>
      <c r="P1834"/>
      <c r="Q1834"/>
      <c r="R1834" s="64"/>
      <c r="S1834"/>
      <c r="T1834"/>
      <c r="U1834"/>
      <c r="V1834" s="64"/>
      <c r="W1834"/>
      <c r="X1834"/>
      <c r="Y1834"/>
      <c r="Z1834"/>
      <c r="AA1834"/>
      <c r="AB1834"/>
    </row>
    <row r="1835" spans="1:28" x14ac:dyDescent="0.2">
      <c r="A1835"/>
      <c r="B1835"/>
      <c r="C1835" s="52"/>
      <c r="D1835" s="52"/>
      <c r="E1835" s="52"/>
      <c r="F1835"/>
      <c r="G1835"/>
      <c r="H1835"/>
      <c r="I1835"/>
      <c r="J1835" s="64"/>
      <c r="K1835"/>
      <c r="L1835"/>
      <c r="M1835"/>
      <c r="N1835" s="64"/>
      <c r="O1835"/>
      <c r="P1835"/>
      <c r="Q1835"/>
      <c r="R1835" s="64"/>
      <c r="S1835"/>
      <c r="T1835"/>
      <c r="U1835"/>
      <c r="V1835" s="64"/>
      <c r="W1835"/>
      <c r="X1835"/>
      <c r="Y1835"/>
      <c r="Z1835"/>
      <c r="AA1835"/>
      <c r="AB1835"/>
    </row>
    <row r="1836" spans="1:28" x14ac:dyDescent="0.2">
      <c r="A1836"/>
      <c r="B1836"/>
      <c r="C1836" s="52"/>
      <c r="D1836" s="52"/>
      <c r="E1836" s="52"/>
      <c r="F1836"/>
      <c r="G1836"/>
      <c r="H1836"/>
      <c r="I1836"/>
      <c r="J1836" s="64"/>
      <c r="K1836"/>
      <c r="L1836"/>
      <c r="M1836"/>
      <c r="N1836" s="64"/>
      <c r="O1836"/>
      <c r="P1836"/>
      <c r="Q1836"/>
      <c r="R1836" s="64"/>
      <c r="S1836"/>
      <c r="T1836"/>
      <c r="U1836"/>
      <c r="V1836" s="64"/>
      <c r="W1836"/>
      <c r="X1836"/>
      <c r="Y1836"/>
      <c r="Z1836"/>
      <c r="AA1836"/>
      <c r="AB1836"/>
    </row>
    <row r="1837" spans="1:28" x14ac:dyDescent="0.2">
      <c r="A1837"/>
      <c r="B1837"/>
      <c r="C1837" s="52"/>
      <c r="D1837" s="52"/>
      <c r="E1837" s="52"/>
      <c r="F1837"/>
      <c r="G1837"/>
      <c r="H1837"/>
      <c r="I1837"/>
      <c r="J1837" s="64"/>
      <c r="K1837"/>
      <c r="L1837"/>
      <c r="M1837"/>
      <c r="N1837" s="64"/>
      <c r="O1837"/>
      <c r="P1837"/>
      <c r="Q1837"/>
      <c r="R1837" s="64"/>
      <c r="S1837"/>
      <c r="T1837"/>
      <c r="U1837"/>
      <c r="V1837" s="64"/>
      <c r="W1837"/>
      <c r="X1837"/>
      <c r="Y1837"/>
      <c r="Z1837"/>
      <c r="AA1837"/>
      <c r="AB1837"/>
    </row>
    <row r="1838" spans="1:28" x14ac:dyDescent="0.2">
      <c r="A1838"/>
      <c r="B1838"/>
      <c r="C1838" s="52"/>
      <c r="D1838" s="52"/>
      <c r="E1838" s="52"/>
      <c r="F1838"/>
      <c r="G1838"/>
      <c r="H1838"/>
      <c r="I1838"/>
      <c r="J1838" s="64"/>
      <c r="K1838"/>
      <c r="L1838"/>
      <c r="M1838"/>
      <c r="N1838" s="64"/>
      <c r="O1838"/>
      <c r="P1838"/>
      <c r="Q1838"/>
      <c r="R1838" s="64"/>
      <c r="S1838"/>
      <c r="T1838"/>
      <c r="U1838"/>
      <c r="V1838" s="64"/>
      <c r="W1838"/>
      <c r="X1838"/>
      <c r="Y1838"/>
      <c r="Z1838"/>
      <c r="AA1838"/>
      <c r="AB1838"/>
    </row>
    <row r="1839" spans="1:28" x14ac:dyDescent="0.2">
      <c r="A1839"/>
      <c r="B1839"/>
      <c r="C1839" s="52"/>
      <c r="D1839" s="52"/>
      <c r="E1839" s="52"/>
      <c r="F1839"/>
      <c r="G1839"/>
      <c r="H1839"/>
      <c r="I1839"/>
      <c r="J1839" s="64"/>
      <c r="K1839"/>
      <c r="L1839"/>
      <c r="M1839"/>
      <c r="N1839" s="64"/>
      <c r="O1839"/>
      <c r="P1839"/>
      <c r="Q1839"/>
      <c r="R1839" s="64"/>
      <c r="S1839"/>
      <c r="T1839"/>
      <c r="U1839"/>
      <c r="V1839" s="64"/>
      <c r="W1839"/>
      <c r="X1839"/>
      <c r="Y1839"/>
      <c r="Z1839"/>
      <c r="AA1839"/>
      <c r="AB1839"/>
    </row>
    <row r="1840" spans="1:28" x14ac:dyDescent="0.2">
      <c r="A1840"/>
      <c r="B1840"/>
      <c r="C1840" s="52"/>
      <c r="D1840" s="52"/>
      <c r="E1840" s="52"/>
      <c r="F1840"/>
      <c r="G1840"/>
      <c r="H1840"/>
      <c r="I1840"/>
      <c r="J1840" s="64"/>
      <c r="K1840"/>
      <c r="L1840"/>
      <c r="M1840"/>
      <c r="N1840" s="64"/>
      <c r="O1840"/>
      <c r="P1840"/>
      <c r="Q1840"/>
      <c r="R1840" s="64"/>
      <c r="S1840"/>
      <c r="T1840"/>
      <c r="U1840"/>
      <c r="V1840" s="64"/>
      <c r="W1840"/>
      <c r="X1840"/>
      <c r="Y1840"/>
      <c r="Z1840"/>
      <c r="AA1840"/>
      <c r="AB1840"/>
    </row>
    <row r="1841" spans="1:28" x14ac:dyDescent="0.2">
      <c r="A1841"/>
      <c r="B1841"/>
      <c r="C1841" s="52"/>
      <c r="D1841" s="52"/>
      <c r="E1841" s="52"/>
      <c r="F1841"/>
      <c r="G1841"/>
      <c r="H1841"/>
      <c r="I1841"/>
      <c r="J1841" s="64"/>
      <c r="K1841"/>
      <c r="L1841"/>
      <c r="M1841"/>
      <c r="N1841" s="64"/>
      <c r="O1841"/>
      <c r="P1841"/>
      <c r="Q1841"/>
      <c r="R1841" s="64"/>
      <c r="S1841"/>
      <c r="T1841"/>
      <c r="U1841"/>
      <c r="V1841" s="64"/>
      <c r="W1841"/>
      <c r="X1841"/>
      <c r="Y1841"/>
      <c r="Z1841"/>
      <c r="AA1841"/>
      <c r="AB1841"/>
    </row>
    <row r="1842" spans="1:28" x14ac:dyDescent="0.2">
      <c r="A1842"/>
      <c r="B1842"/>
      <c r="C1842" s="52"/>
      <c r="D1842" s="52"/>
      <c r="E1842" s="52"/>
      <c r="F1842"/>
      <c r="G1842"/>
      <c r="H1842"/>
      <c r="I1842"/>
      <c r="J1842" s="64"/>
      <c r="K1842"/>
      <c r="L1842"/>
      <c r="M1842"/>
      <c r="N1842" s="64"/>
      <c r="O1842"/>
      <c r="P1842"/>
      <c r="Q1842"/>
      <c r="R1842" s="64"/>
      <c r="S1842"/>
      <c r="T1842"/>
      <c r="U1842"/>
      <c r="V1842" s="64"/>
      <c r="W1842"/>
      <c r="X1842"/>
      <c r="Y1842"/>
      <c r="Z1842"/>
      <c r="AA1842"/>
      <c r="AB1842"/>
    </row>
    <row r="1843" spans="1:28" x14ac:dyDescent="0.2">
      <c r="A1843"/>
      <c r="B1843"/>
      <c r="C1843" s="52"/>
      <c r="D1843" s="52"/>
      <c r="E1843" s="52"/>
      <c r="F1843"/>
      <c r="G1843"/>
      <c r="H1843"/>
      <c r="I1843"/>
      <c r="J1843" s="64"/>
      <c r="K1843"/>
      <c r="L1843"/>
      <c r="M1843"/>
      <c r="N1843" s="64"/>
      <c r="O1843"/>
      <c r="P1843"/>
      <c r="Q1843"/>
      <c r="R1843" s="64"/>
      <c r="S1843"/>
      <c r="T1843"/>
      <c r="U1843"/>
      <c r="V1843" s="64"/>
      <c r="W1843"/>
      <c r="X1843"/>
      <c r="Y1843"/>
      <c r="Z1843"/>
      <c r="AA1843"/>
      <c r="AB1843"/>
    </row>
    <row r="1844" spans="1:28" x14ac:dyDescent="0.2">
      <c r="A1844"/>
      <c r="B1844"/>
      <c r="C1844" s="52"/>
      <c r="D1844" s="52"/>
      <c r="E1844" s="52"/>
      <c r="F1844"/>
      <c r="G1844"/>
      <c r="H1844"/>
      <c r="I1844"/>
      <c r="J1844" s="64"/>
      <c r="K1844"/>
      <c r="L1844"/>
      <c r="M1844"/>
      <c r="N1844" s="64"/>
      <c r="O1844"/>
      <c r="P1844"/>
      <c r="Q1844"/>
      <c r="R1844" s="64"/>
      <c r="S1844"/>
      <c r="T1844"/>
      <c r="U1844"/>
      <c r="V1844" s="64"/>
      <c r="W1844"/>
      <c r="X1844"/>
      <c r="Y1844"/>
      <c r="Z1844"/>
      <c r="AA1844"/>
      <c r="AB1844"/>
    </row>
    <row r="1845" spans="1:28" x14ac:dyDescent="0.2">
      <c r="A1845"/>
      <c r="B1845"/>
      <c r="C1845" s="52"/>
      <c r="D1845" s="52"/>
      <c r="E1845" s="52"/>
      <c r="F1845"/>
      <c r="G1845"/>
      <c r="H1845"/>
      <c r="I1845"/>
      <c r="J1845" s="64"/>
      <c r="K1845"/>
      <c r="L1845"/>
      <c r="M1845"/>
      <c r="N1845" s="64"/>
      <c r="O1845"/>
      <c r="P1845"/>
      <c r="Q1845"/>
      <c r="R1845" s="64"/>
      <c r="S1845"/>
      <c r="T1845"/>
      <c r="U1845"/>
      <c r="V1845" s="64"/>
      <c r="W1845"/>
      <c r="X1845"/>
      <c r="Y1845"/>
      <c r="Z1845"/>
      <c r="AA1845"/>
      <c r="AB1845"/>
    </row>
    <row r="1846" spans="1:28" x14ac:dyDescent="0.2">
      <c r="A1846"/>
      <c r="B1846"/>
      <c r="C1846" s="52"/>
      <c r="D1846" s="52"/>
      <c r="E1846" s="52"/>
      <c r="F1846"/>
      <c r="G1846"/>
      <c r="H1846"/>
      <c r="I1846"/>
      <c r="J1846" s="64"/>
      <c r="K1846"/>
      <c r="L1846"/>
      <c r="M1846"/>
      <c r="N1846" s="64"/>
      <c r="O1846"/>
      <c r="P1846"/>
      <c r="Q1846"/>
      <c r="R1846" s="64"/>
      <c r="S1846"/>
      <c r="T1846"/>
      <c r="U1846"/>
      <c r="V1846" s="64"/>
      <c r="W1846"/>
      <c r="X1846"/>
      <c r="Y1846"/>
      <c r="Z1846"/>
      <c r="AA1846"/>
      <c r="AB1846"/>
    </row>
    <row r="1847" spans="1:28" x14ac:dyDescent="0.2">
      <c r="A1847"/>
      <c r="B1847"/>
      <c r="C1847" s="52"/>
      <c r="D1847" s="52"/>
      <c r="E1847" s="52"/>
      <c r="F1847"/>
      <c r="G1847"/>
      <c r="H1847"/>
      <c r="I1847"/>
      <c r="J1847" s="64"/>
      <c r="K1847"/>
      <c r="L1847"/>
      <c r="M1847"/>
      <c r="N1847" s="64"/>
      <c r="O1847"/>
      <c r="P1847"/>
      <c r="Q1847"/>
      <c r="R1847" s="64"/>
      <c r="S1847"/>
      <c r="T1847"/>
      <c r="U1847"/>
      <c r="V1847" s="64"/>
      <c r="W1847"/>
      <c r="X1847"/>
      <c r="Y1847"/>
      <c r="Z1847"/>
      <c r="AA1847"/>
      <c r="AB1847"/>
    </row>
    <row r="1848" spans="1:28" x14ac:dyDescent="0.2">
      <c r="A1848"/>
      <c r="B1848"/>
      <c r="C1848" s="52"/>
      <c r="D1848" s="52"/>
      <c r="E1848" s="52"/>
      <c r="F1848"/>
      <c r="G1848"/>
      <c r="H1848"/>
      <c r="I1848"/>
      <c r="J1848" s="64"/>
      <c r="K1848"/>
      <c r="L1848"/>
      <c r="M1848"/>
      <c r="N1848" s="64"/>
      <c r="O1848"/>
      <c r="P1848"/>
      <c r="Q1848"/>
      <c r="R1848" s="64"/>
      <c r="S1848"/>
      <c r="T1848"/>
      <c r="U1848"/>
      <c r="V1848" s="64"/>
      <c r="W1848"/>
      <c r="X1848"/>
      <c r="Y1848"/>
      <c r="Z1848"/>
      <c r="AA1848"/>
      <c r="AB1848"/>
    </row>
    <row r="1849" spans="1:28" x14ac:dyDescent="0.2">
      <c r="A1849"/>
      <c r="B1849"/>
      <c r="C1849" s="52"/>
      <c r="D1849" s="52"/>
      <c r="E1849" s="52"/>
      <c r="F1849"/>
      <c r="G1849"/>
      <c r="H1849"/>
      <c r="I1849"/>
      <c r="J1849" s="64"/>
      <c r="K1849"/>
      <c r="L1849"/>
      <c r="M1849"/>
      <c r="N1849" s="64"/>
      <c r="O1849"/>
      <c r="P1849"/>
      <c r="Q1849"/>
      <c r="R1849" s="64"/>
      <c r="S1849"/>
      <c r="T1849"/>
      <c r="U1849"/>
      <c r="V1849" s="64"/>
      <c r="W1849"/>
      <c r="X1849"/>
      <c r="Y1849"/>
      <c r="Z1849"/>
      <c r="AA1849"/>
      <c r="AB1849"/>
    </row>
    <row r="1850" spans="1:28" x14ac:dyDescent="0.2">
      <c r="A1850"/>
      <c r="B1850"/>
      <c r="C1850" s="52"/>
      <c r="D1850" s="52"/>
      <c r="E1850" s="52"/>
      <c r="F1850"/>
      <c r="G1850"/>
      <c r="H1850"/>
      <c r="I1850"/>
      <c r="J1850" s="64"/>
      <c r="K1850"/>
      <c r="L1850"/>
      <c r="M1850"/>
      <c r="N1850" s="64"/>
      <c r="O1850"/>
      <c r="P1850"/>
      <c r="Q1850"/>
      <c r="R1850" s="64"/>
      <c r="S1850"/>
      <c r="T1850"/>
      <c r="U1850"/>
      <c r="V1850" s="64"/>
      <c r="W1850"/>
      <c r="X1850"/>
      <c r="Y1850"/>
      <c r="Z1850"/>
      <c r="AA1850"/>
      <c r="AB1850"/>
    </row>
    <row r="1851" spans="1:28" x14ac:dyDescent="0.2">
      <c r="A1851"/>
      <c r="B1851"/>
      <c r="C1851" s="52"/>
      <c r="D1851" s="52"/>
      <c r="E1851" s="52"/>
      <c r="F1851"/>
      <c r="G1851"/>
      <c r="H1851"/>
      <c r="I1851"/>
      <c r="J1851" s="64"/>
      <c r="K1851"/>
      <c r="L1851"/>
      <c r="M1851"/>
      <c r="N1851" s="64"/>
      <c r="O1851"/>
      <c r="P1851"/>
      <c r="Q1851"/>
      <c r="R1851" s="64"/>
      <c r="S1851"/>
      <c r="T1851"/>
      <c r="U1851"/>
      <c r="V1851" s="64"/>
      <c r="W1851"/>
      <c r="X1851"/>
      <c r="Y1851"/>
      <c r="Z1851"/>
      <c r="AA1851"/>
      <c r="AB1851"/>
    </row>
    <row r="1852" spans="1:28" x14ac:dyDescent="0.2">
      <c r="A1852"/>
      <c r="B1852"/>
      <c r="C1852" s="52"/>
      <c r="D1852" s="52"/>
      <c r="E1852" s="52"/>
      <c r="F1852"/>
      <c r="G1852"/>
      <c r="H1852"/>
      <c r="I1852"/>
      <c r="J1852" s="64"/>
      <c r="K1852"/>
      <c r="L1852"/>
      <c r="M1852"/>
      <c r="N1852" s="64"/>
      <c r="O1852"/>
      <c r="P1852"/>
      <c r="Q1852"/>
      <c r="R1852" s="64"/>
      <c r="S1852"/>
      <c r="T1852"/>
      <c r="U1852"/>
      <c r="V1852" s="64"/>
      <c r="W1852"/>
      <c r="X1852"/>
      <c r="Y1852"/>
      <c r="Z1852"/>
      <c r="AA1852"/>
      <c r="AB1852"/>
    </row>
    <row r="1853" spans="1:28" x14ac:dyDescent="0.2">
      <c r="A1853"/>
      <c r="B1853"/>
      <c r="C1853" s="52"/>
      <c r="D1853" s="52"/>
      <c r="E1853" s="52"/>
      <c r="F1853"/>
      <c r="G1853"/>
      <c r="H1853"/>
      <c r="I1853"/>
      <c r="J1853" s="64"/>
      <c r="K1853"/>
      <c r="L1853"/>
      <c r="M1853"/>
      <c r="N1853" s="64"/>
      <c r="O1853"/>
      <c r="P1853"/>
      <c r="Q1853"/>
      <c r="R1853" s="64"/>
      <c r="S1853"/>
      <c r="T1853"/>
      <c r="U1853"/>
      <c r="V1853" s="64"/>
      <c r="W1853"/>
      <c r="X1853"/>
      <c r="Y1853"/>
      <c r="Z1853"/>
      <c r="AA1853"/>
      <c r="AB1853"/>
    </row>
    <row r="1854" spans="1:28" x14ac:dyDescent="0.2">
      <c r="A1854"/>
      <c r="B1854"/>
      <c r="C1854" s="52"/>
      <c r="D1854" s="52"/>
      <c r="E1854" s="52"/>
      <c r="F1854"/>
      <c r="G1854"/>
      <c r="H1854"/>
      <c r="I1854"/>
      <c r="J1854" s="64"/>
      <c r="K1854"/>
      <c r="L1854"/>
      <c r="M1854"/>
      <c r="N1854" s="64"/>
      <c r="O1854"/>
      <c r="P1854"/>
      <c r="Q1854"/>
      <c r="R1854" s="64"/>
      <c r="S1854"/>
      <c r="T1854"/>
      <c r="U1854"/>
      <c r="V1854" s="64"/>
      <c r="W1854"/>
      <c r="X1854"/>
      <c r="Y1854"/>
      <c r="Z1854"/>
      <c r="AA1854"/>
      <c r="AB1854"/>
    </row>
    <row r="1855" spans="1:28" x14ac:dyDescent="0.2">
      <c r="A1855"/>
      <c r="B1855"/>
      <c r="C1855" s="52"/>
      <c r="D1855" s="52"/>
      <c r="E1855" s="52"/>
      <c r="F1855"/>
      <c r="G1855"/>
      <c r="H1855"/>
      <c r="I1855"/>
      <c r="J1855" s="64"/>
      <c r="K1855"/>
      <c r="L1855"/>
      <c r="M1855"/>
      <c r="N1855" s="64"/>
      <c r="O1855"/>
      <c r="P1855"/>
      <c r="Q1855"/>
      <c r="R1855" s="64"/>
      <c r="S1855"/>
      <c r="T1855"/>
      <c r="U1855"/>
      <c r="V1855" s="64"/>
      <c r="W1855"/>
      <c r="X1855"/>
      <c r="Y1855"/>
      <c r="Z1855"/>
      <c r="AA1855"/>
      <c r="AB1855"/>
    </row>
    <row r="1856" spans="1:28" x14ac:dyDescent="0.2">
      <c r="A1856"/>
      <c r="B1856"/>
      <c r="C1856" s="52"/>
      <c r="D1856" s="52"/>
      <c r="E1856" s="52"/>
      <c r="F1856"/>
      <c r="G1856"/>
      <c r="H1856"/>
      <c r="I1856"/>
      <c r="J1856" s="64"/>
      <c r="K1856"/>
      <c r="L1856"/>
      <c r="M1856"/>
      <c r="N1856" s="64"/>
      <c r="O1856"/>
      <c r="P1856"/>
      <c r="Q1856"/>
      <c r="R1856" s="64"/>
      <c r="S1856"/>
      <c r="T1856"/>
      <c r="U1856"/>
      <c r="V1856" s="64"/>
      <c r="W1856"/>
      <c r="X1856"/>
      <c r="Y1856"/>
      <c r="Z1856"/>
      <c r="AA1856"/>
      <c r="AB1856"/>
    </row>
    <row r="1857" spans="1:28" x14ac:dyDescent="0.2">
      <c r="A1857"/>
      <c r="B1857"/>
      <c r="C1857" s="52"/>
      <c r="D1857" s="52"/>
      <c r="E1857" s="52"/>
      <c r="F1857"/>
      <c r="G1857"/>
      <c r="H1857"/>
      <c r="I1857"/>
      <c r="J1857" s="64"/>
      <c r="K1857"/>
      <c r="L1857"/>
      <c r="M1857"/>
      <c r="N1857" s="64"/>
      <c r="O1857"/>
      <c r="P1857"/>
      <c r="Q1857"/>
      <c r="R1857" s="64"/>
      <c r="S1857"/>
      <c r="T1857"/>
      <c r="U1857"/>
      <c r="V1857" s="64"/>
      <c r="W1857"/>
      <c r="X1857"/>
      <c r="Y1857"/>
      <c r="Z1857"/>
      <c r="AA1857"/>
      <c r="AB1857"/>
    </row>
    <row r="1858" spans="1:28" x14ac:dyDescent="0.2">
      <c r="A1858"/>
      <c r="B1858"/>
      <c r="C1858" s="52"/>
      <c r="D1858" s="52"/>
      <c r="E1858" s="52"/>
      <c r="F1858"/>
      <c r="G1858"/>
      <c r="H1858"/>
      <c r="I1858"/>
      <c r="J1858" s="64"/>
      <c r="K1858"/>
      <c r="L1858"/>
      <c r="M1858"/>
      <c r="N1858" s="64"/>
      <c r="O1858"/>
      <c r="P1858"/>
      <c r="Q1858"/>
      <c r="R1858" s="64"/>
      <c r="S1858"/>
      <c r="T1858"/>
      <c r="U1858"/>
      <c r="V1858" s="64"/>
      <c r="W1858"/>
      <c r="X1858"/>
      <c r="Y1858"/>
      <c r="Z1858"/>
      <c r="AA1858"/>
      <c r="AB1858"/>
    </row>
    <row r="1859" spans="1:28" x14ac:dyDescent="0.2">
      <c r="A1859"/>
      <c r="B1859"/>
      <c r="C1859" s="52"/>
      <c r="D1859" s="52"/>
      <c r="E1859" s="52"/>
      <c r="F1859"/>
      <c r="G1859"/>
      <c r="H1859"/>
      <c r="I1859"/>
      <c r="J1859" s="64"/>
      <c r="K1859"/>
      <c r="L1859"/>
      <c r="M1859"/>
      <c r="N1859" s="64"/>
      <c r="O1859"/>
      <c r="P1859"/>
      <c r="Q1859"/>
      <c r="R1859" s="64"/>
      <c r="S1859"/>
      <c r="T1859"/>
      <c r="U1859"/>
      <c r="V1859" s="64"/>
      <c r="W1859"/>
      <c r="X1859"/>
      <c r="Y1859"/>
      <c r="Z1859"/>
      <c r="AA1859"/>
      <c r="AB1859"/>
    </row>
    <row r="1860" spans="1:28" x14ac:dyDescent="0.2">
      <c r="A1860"/>
      <c r="B1860"/>
      <c r="C1860" s="52"/>
      <c r="D1860" s="52"/>
      <c r="E1860" s="52"/>
      <c r="F1860"/>
      <c r="G1860"/>
      <c r="H1860"/>
      <c r="I1860"/>
      <c r="J1860" s="64"/>
      <c r="K1860"/>
      <c r="L1860"/>
      <c r="M1860"/>
      <c r="N1860" s="64"/>
      <c r="O1860"/>
      <c r="P1860"/>
      <c r="Q1860"/>
      <c r="R1860" s="64"/>
      <c r="S1860"/>
      <c r="T1860"/>
      <c r="U1860"/>
      <c r="V1860" s="64"/>
      <c r="W1860"/>
      <c r="X1860"/>
      <c r="Y1860"/>
      <c r="Z1860"/>
      <c r="AA1860"/>
      <c r="AB1860"/>
    </row>
    <row r="1861" spans="1:28" x14ac:dyDescent="0.2">
      <c r="A1861"/>
      <c r="B1861"/>
      <c r="C1861" s="52"/>
      <c r="D1861" s="52"/>
      <c r="E1861" s="52"/>
      <c r="F1861"/>
      <c r="G1861"/>
      <c r="H1861"/>
      <c r="I1861"/>
      <c r="J1861" s="64"/>
      <c r="K1861"/>
      <c r="L1861"/>
      <c r="M1861"/>
      <c r="N1861" s="64"/>
      <c r="O1861"/>
      <c r="P1861"/>
      <c r="Q1861"/>
      <c r="R1861" s="64"/>
      <c r="S1861"/>
      <c r="T1861"/>
      <c r="U1861"/>
      <c r="V1861" s="64"/>
      <c r="W1861"/>
      <c r="X1861"/>
      <c r="Y1861"/>
      <c r="Z1861"/>
      <c r="AA1861"/>
      <c r="AB1861"/>
    </row>
    <row r="1862" spans="1:28" x14ac:dyDescent="0.2">
      <c r="A1862"/>
      <c r="B1862"/>
      <c r="C1862" s="52"/>
      <c r="D1862" s="52"/>
      <c r="E1862" s="52"/>
      <c r="F1862"/>
      <c r="G1862"/>
      <c r="H1862"/>
      <c r="I1862"/>
      <c r="J1862" s="64"/>
      <c r="K1862"/>
      <c r="L1862"/>
      <c r="M1862"/>
      <c r="N1862" s="64"/>
      <c r="O1862"/>
      <c r="P1862"/>
      <c r="Q1862"/>
      <c r="R1862" s="64"/>
      <c r="S1862"/>
      <c r="T1862"/>
      <c r="U1862"/>
      <c r="V1862" s="64"/>
      <c r="W1862"/>
      <c r="X1862"/>
      <c r="Y1862"/>
      <c r="Z1862"/>
      <c r="AA1862"/>
      <c r="AB1862"/>
    </row>
    <row r="1863" spans="1:28" x14ac:dyDescent="0.2">
      <c r="A1863"/>
      <c r="B1863"/>
      <c r="C1863" s="52"/>
      <c r="D1863" s="52"/>
      <c r="E1863" s="52"/>
      <c r="F1863"/>
      <c r="G1863"/>
      <c r="H1863"/>
      <c r="I1863"/>
      <c r="J1863" s="64"/>
      <c r="K1863"/>
      <c r="L1863"/>
      <c r="M1863"/>
      <c r="N1863" s="64"/>
      <c r="O1863"/>
      <c r="P1863"/>
      <c r="Q1863"/>
      <c r="R1863" s="64"/>
      <c r="S1863"/>
      <c r="T1863"/>
      <c r="U1863"/>
      <c r="V1863" s="64"/>
      <c r="W1863"/>
      <c r="X1863"/>
      <c r="Y1863"/>
      <c r="Z1863"/>
      <c r="AA1863"/>
      <c r="AB1863"/>
    </row>
    <row r="1864" spans="1:28" x14ac:dyDescent="0.2">
      <c r="A1864"/>
      <c r="B1864"/>
      <c r="C1864" s="52"/>
      <c r="D1864" s="52"/>
      <c r="E1864" s="52"/>
      <c r="F1864"/>
      <c r="G1864"/>
      <c r="H1864"/>
      <c r="I1864"/>
      <c r="J1864" s="64"/>
      <c r="K1864"/>
      <c r="L1864"/>
      <c r="M1864"/>
      <c r="N1864" s="64"/>
      <c r="O1864"/>
      <c r="P1864"/>
      <c r="Q1864"/>
      <c r="R1864" s="64"/>
      <c r="S1864"/>
      <c r="T1864"/>
      <c r="U1864"/>
      <c r="V1864" s="64"/>
      <c r="W1864"/>
      <c r="X1864"/>
      <c r="Y1864"/>
      <c r="Z1864"/>
      <c r="AA1864"/>
      <c r="AB1864"/>
    </row>
    <row r="1865" spans="1:28" x14ac:dyDescent="0.2">
      <c r="A1865"/>
      <c r="B1865"/>
      <c r="C1865" s="52"/>
      <c r="D1865" s="52"/>
      <c r="E1865" s="52"/>
      <c r="F1865"/>
      <c r="G1865"/>
      <c r="H1865"/>
      <c r="I1865"/>
      <c r="J1865" s="64"/>
      <c r="K1865"/>
      <c r="L1865"/>
      <c r="M1865"/>
      <c r="N1865" s="64"/>
      <c r="O1865"/>
      <c r="P1865"/>
      <c r="Q1865"/>
      <c r="R1865" s="64"/>
      <c r="S1865"/>
      <c r="T1865"/>
      <c r="U1865"/>
      <c r="V1865" s="64"/>
      <c r="W1865"/>
      <c r="X1865"/>
      <c r="Y1865"/>
      <c r="Z1865"/>
      <c r="AA1865"/>
      <c r="AB1865"/>
    </row>
    <row r="1866" spans="1:28" x14ac:dyDescent="0.2">
      <c r="A1866"/>
      <c r="B1866"/>
      <c r="C1866" s="52"/>
      <c r="D1866" s="52"/>
      <c r="E1866" s="52"/>
      <c r="F1866"/>
      <c r="G1866"/>
      <c r="H1866"/>
      <c r="I1866"/>
      <c r="J1866" s="64"/>
      <c r="K1866"/>
      <c r="L1866"/>
      <c r="M1866"/>
      <c r="N1866" s="64"/>
      <c r="O1866"/>
      <c r="P1866"/>
      <c r="Q1866"/>
      <c r="R1866" s="64"/>
      <c r="S1866"/>
      <c r="T1866"/>
      <c r="U1866"/>
      <c r="V1866" s="64"/>
      <c r="W1866"/>
      <c r="X1866"/>
      <c r="Y1866"/>
      <c r="Z1866"/>
      <c r="AA1866"/>
      <c r="AB1866"/>
    </row>
    <row r="1867" spans="1:28" x14ac:dyDescent="0.2">
      <c r="A1867"/>
      <c r="B1867"/>
      <c r="C1867" s="52"/>
      <c r="D1867" s="52"/>
      <c r="E1867" s="52"/>
      <c r="F1867"/>
      <c r="G1867"/>
      <c r="H1867"/>
      <c r="I1867"/>
      <c r="J1867" s="64"/>
      <c r="K1867"/>
      <c r="L1867"/>
      <c r="M1867"/>
      <c r="N1867" s="64"/>
      <c r="O1867"/>
      <c r="P1867"/>
      <c r="Q1867"/>
      <c r="R1867" s="64"/>
      <c r="S1867"/>
      <c r="T1867"/>
      <c r="U1867"/>
      <c r="V1867" s="64"/>
      <c r="W1867"/>
      <c r="X1867"/>
      <c r="Y1867"/>
      <c r="Z1867"/>
      <c r="AA1867"/>
      <c r="AB1867"/>
    </row>
    <row r="1868" spans="1:28" x14ac:dyDescent="0.2">
      <c r="A1868"/>
      <c r="B1868"/>
      <c r="C1868" s="52"/>
      <c r="D1868" s="52"/>
      <c r="E1868" s="52"/>
      <c r="F1868"/>
      <c r="G1868"/>
      <c r="H1868"/>
      <c r="I1868"/>
      <c r="J1868" s="64"/>
      <c r="K1868"/>
      <c r="L1868"/>
      <c r="M1868"/>
      <c r="N1868" s="64"/>
      <c r="O1868"/>
      <c r="P1868"/>
      <c r="Q1868"/>
      <c r="R1868" s="64"/>
      <c r="S1868"/>
      <c r="T1868"/>
      <c r="U1868"/>
      <c r="V1868" s="64"/>
      <c r="W1868"/>
      <c r="X1868"/>
      <c r="Y1868"/>
      <c r="Z1868"/>
      <c r="AA1868"/>
      <c r="AB1868"/>
    </row>
    <row r="1869" spans="1:28" x14ac:dyDescent="0.2">
      <c r="A1869"/>
      <c r="B1869"/>
      <c r="C1869" s="52"/>
      <c r="D1869" s="52"/>
      <c r="E1869" s="52"/>
      <c r="F1869"/>
      <c r="G1869"/>
      <c r="H1869"/>
      <c r="I1869"/>
      <c r="J1869" s="64"/>
      <c r="K1869"/>
      <c r="L1869"/>
      <c r="M1869"/>
      <c r="N1869" s="64"/>
      <c r="O1869"/>
      <c r="P1869"/>
      <c r="Q1869"/>
      <c r="R1869" s="64"/>
      <c r="S1869"/>
      <c r="T1869"/>
      <c r="U1869"/>
      <c r="V1869" s="64"/>
      <c r="W1869"/>
      <c r="X1869"/>
      <c r="Y1869"/>
      <c r="Z1869"/>
      <c r="AA1869"/>
      <c r="AB1869"/>
    </row>
    <row r="1870" spans="1:28" x14ac:dyDescent="0.2">
      <c r="A1870"/>
      <c r="B1870"/>
      <c r="C1870" s="52"/>
      <c r="D1870" s="52"/>
      <c r="E1870" s="52"/>
      <c r="F1870"/>
      <c r="G1870"/>
      <c r="H1870"/>
      <c r="I1870"/>
      <c r="J1870" s="64"/>
      <c r="K1870"/>
      <c r="L1870"/>
      <c r="M1870"/>
      <c r="N1870" s="64"/>
      <c r="O1870"/>
      <c r="P1870"/>
      <c r="Q1870"/>
      <c r="R1870" s="64"/>
      <c r="S1870"/>
      <c r="T1870"/>
      <c r="U1870"/>
      <c r="V1870" s="64"/>
      <c r="W1870"/>
      <c r="X1870"/>
      <c r="Y1870"/>
      <c r="Z1870"/>
      <c r="AA1870"/>
      <c r="AB1870"/>
    </row>
    <row r="1871" spans="1:28" x14ac:dyDescent="0.2">
      <c r="A1871"/>
      <c r="B1871"/>
      <c r="C1871" s="52"/>
      <c r="D1871" s="52"/>
      <c r="E1871" s="52"/>
      <c r="F1871"/>
      <c r="G1871"/>
      <c r="H1871"/>
      <c r="I1871"/>
      <c r="J1871" s="64"/>
      <c r="K1871"/>
      <c r="L1871"/>
      <c r="M1871"/>
      <c r="N1871" s="64"/>
      <c r="O1871"/>
      <c r="P1871"/>
      <c r="Q1871"/>
      <c r="R1871" s="64"/>
      <c r="S1871"/>
      <c r="T1871"/>
      <c r="U1871"/>
      <c r="V1871" s="64"/>
      <c r="W1871"/>
      <c r="X1871"/>
      <c r="Y1871"/>
      <c r="Z1871"/>
      <c r="AA1871"/>
      <c r="AB1871"/>
    </row>
    <row r="1872" spans="1:28" x14ac:dyDescent="0.2">
      <c r="A1872"/>
      <c r="B1872"/>
      <c r="C1872" s="52"/>
      <c r="D1872" s="52"/>
      <c r="E1872" s="52"/>
      <c r="F1872"/>
      <c r="G1872"/>
      <c r="H1872"/>
      <c r="I1872"/>
      <c r="J1872" s="64"/>
      <c r="K1872"/>
      <c r="L1872"/>
      <c r="M1872"/>
      <c r="N1872" s="64"/>
      <c r="O1872"/>
      <c r="P1872"/>
      <c r="Q1872"/>
      <c r="R1872" s="64"/>
      <c r="S1872"/>
      <c r="T1872"/>
      <c r="U1872"/>
      <c r="V1872" s="64"/>
      <c r="W1872"/>
      <c r="X1872"/>
      <c r="Y1872"/>
      <c r="Z1872"/>
      <c r="AA1872"/>
      <c r="AB1872"/>
    </row>
    <row r="1873" spans="1:28" x14ac:dyDescent="0.2">
      <c r="A1873"/>
      <c r="B1873"/>
      <c r="C1873" s="52"/>
      <c r="D1873" s="52"/>
      <c r="E1873" s="52"/>
      <c r="F1873"/>
      <c r="G1873"/>
      <c r="H1873"/>
      <c r="I1873"/>
      <c r="J1873" s="64"/>
      <c r="K1873"/>
      <c r="L1873"/>
      <c r="M1873"/>
      <c r="N1873" s="64"/>
      <c r="O1873"/>
      <c r="P1873"/>
      <c r="Q1873"/>
      <c r="R1873" s="64"/>
      <c r="S1873"/>
      <c r="T1873"/>
      <c r="U1873"/>
      <c r="V1873" s="64"/>
      <c r="W1873"/>
      <c r="X1873"/>
      <c r="Y1873"/>
      <c r="Z1873"/>
      <c r="AA1873"/>
      <c r="AB1873"/>
    </row>
    <row r="1874" spans="1:28" x14ac:dyDescent="0.2">
      <c r="A1874"/>
      <c r="B1874"/>
      <c r="C1874" s="52"/>
      <c r="D1874" s="52"/>
      <c r="E1874" s="52"/>
      <c r="F1874"/>
      <c r="G1874"/>
      <c r="H1874"/>
      <c r="I1874"/>
      <c r="J1874" s="64"/>
      <c r="K1874"/>
      <c r="L1874"/>
      <c r="M1874"/>
      <c r="N1874" s="64"/>
      <c r="O1874"/>
      <c r="P1874"/>
      <c r="Q1874"/>
      <c r="R1874" s="64"/>
      <c r="S1874"/>
      <c r="T1874"/>
      <c r="U1874"/>
      <c r="V1874" s="64"/>
      <c r="W1874"/>
      <c r="X1874"/>
      <c r="Y1874"/>
      <c r="Z1874"/>
      <c r="AA1874"/>
      <c r="AB1874"/>
    </row>
    <row r="1875" spans="1:28" x14ac:dyDescent="0.2">
      <c r="A1875"/>
      <c r="B1875"/>
      <c r="C1875" s="52"/>
      <c r="D1875" s="52"/>
      <c r="E1875" s="52"/>
      <c r="F1875"/>
      <c r="G1875"/>
      <c r="H1875"/>
      <c r="I1875"/>
      <c r="J1875" s="64"/>
      <c r="K1875"/>
      <c r="L1875"/>
      <c r="M1875"/>
      <c r="N1875" s="64"/>
      <c r="O1875"/>
      <c r="P1875"/>
      <c r="Q1875"/>
      <c r="R1875" s="64"/>
      <c r="S1875"/>
      <c r="T1875"/>
      <c r="U1875"/>
      <c r="V1875" s="64"/>
      <c r="W1875"/>
      <c r="X1875"/>
      <c r="Y1875"/>
      <c r="Z1875"/>
      <c r="AA1875"/>
      <c r="AB1875"/>
    </row>
    <row r="1876" spans="1:28" x14ac:dyDescent="0.2">
      <c r="A1876"/>
      <c r="B1876"/>
      <c r="C1876" s="52"/>
      <c r="D1876" s="52"/>
      <c r="E1876" s="52"/>
      <c r="F1876"/>
      <c r="G1876"/>
      <c r="H1876"/>
      <c r="I1876"/>
      <c r="J1876" s="64"/>
      <c r="K1876"/>
      <c r="L1876"/>
      <c r="M1876"/>
      <c r="N1876" s="64"/>
      <c r="O1876"/>
      <c r="P1876"/>
      <c r="Q1876"/>
      <c r="R1876" s="64"/>
      <c r="S1876"/>
      <c r="T1876"/>
      <c r="U1876"/>
      <c r="V1876" s="64"/>
      <c r="W1876"/>
      <c r="X1876"/>
      <c r="Y1876"/>
      <c r="Z1876"/>
      <c r="AA1876"/>
      <c r="AB1876"/>
    </row>
    <row r="1877" spans="1:28" x14ac:dyDescent="0.2">
      <c r="A1877"/>
      <c r="B1877"/>
      <c r="C1877" s="52"/>
      <c r="D1877" s="52"/>
      <c r="E1877" s="52"/>
      <c r="F1877"/>
      <c r="G1877"/>
      <c r="H1877"/>
      <c r="I1877"/>
      <c r="J1877" s="64"/>
      <c r="K1877"/>
      <c r="L1877"/>
      <c r="M1877"/>
      <c r="N1877" s="64"/>
      <c r="O1877"/>
      <c r="P1877"/>
      <c r="Q1877"/>
      <c r="R1877" s="64"/>
      <c r="S1877"/>
      <c r="T1877"/>
      <c r="U1877"/>
      <c r="V1877" s="64"/>
      <c r="W1877"/>
      <c r="X1877"/>
      <c r="Y1877"/>
      <c r="Z1877"/>
      <c r="AA1877"/>
      <c r="AB1877"/>
    </row>
    <row r="1878" spans="1:28" x14ac:dyDescent="0.2">
      <c r="A1878"/>
      <c r="B1878"/>
      <c r="C1878" s="52"/>
      <c r="D1878" s="52"/>
      <c r="E1878" s="52"/>
      <c r="F1878"/>
      <c r="G1878"/>
      <c r="H1878"/>
      <c r="I1878"/>
      <c r="J1878" s="64"/>
      <c r="K1878"/>
      <c r="L1878"/>
      <c r="M1878"/>
      <c r="N1878" s="64"/>
      <c r="O1878"/>
      <c r="P1878"/>
      <c r="Q1878"/>
      <c r="R1878" s="64"/>
      <c r="S1878"/>
      <c r="T1878"/>
      <c r="U1878"/>
      <c r="V1878" s="64"/>
      <c r="W1878"/>
      <c r="X1878"/>
      <c r="Y1878"/>
      <c r="Z1878"/>
      <c r="AA1878"/>
      <c r="AB1878"/>
    </row>
    <row r="1879" spans="1:28" x14ac:dyDescent="0.2">
      <c r="A1879"/>
      <c r="B1879"/>
      <c r="C1879" s="52"/>
      <c r="D1879" s="52"/>
      <c r="E1879" s="52"/>
      <c r="F1879"/>
      <c r="G1879"/>
      <c r="H1879"/>
      <c r="I1879"/>
      <c r="J1879" s="64"/>
      <c r="K1879"/>
      <c r="L1879"/>
      <c r="M1879"/>
      <c r="N1879" s="64"/>
      <c r="O1879"/>
      <c r="P1879"/>
      <c r="Q1879"/>
      <c r="R1879" s="64"/>
      <c r="S1879"/>
      <c r="T1879"/>
      <c r="U1879"/>
      <c r="V1879" s="64"/>
      <c r="W1879"/>
      <c r="X1879"/>
      <c r="Y1879"/>
      <c r="Z1879"/>
      <c r="AA1879"/>
      <c r="AB1879"/>
    </row>
    <row r="1880" spans="1:28" x14ac:dyDescent="0.2">
      <c r="A1880"/>
      <c r="B1880"/>
      <c r="C1880" s="52"/>
      <c r="D1880" s="52"/>
      <c r="E1880" s="52"/>
      <c r="F1880"/>
      <c r="G1880"/>
      <c r="H1880"/>
      <c r="I1880"/>
      <c r="J1880" s="64"/>
      <c r="K1880"/>
      <c r="L1880"/>
      <c r="M1880"/>
      <c r="N1880" s="64"/>
      <c r="O1880"/>
      <c r="P1880"/>
      <c r="Q1880"/>
      <c r="R1880" s="64"/>
      <c r="S1880"/>
      <c r="T1880"/>
      <c r="U1880"/>
      <c r="V1880" s="64"/>
      <c r="W1880"/>
      <c r="X1880"/>
      <c r="Y1880"/>
      <c r="Z1880"/>
      <c r="AA1880"/>
      <c r="AB1880"/>
    </row>
    <row r="1881" spans="1:28" x14ac:dyDescent="0.2">
      <c r="A1881"/>
      <c r="B1881"/>
      <c r="C1881" s="52"/>
      <c r="D1881" s="52"/>
      <c r="E1881" s="52"/>
      <c r="F1881"/>
      <c r="G1881"/>
      <c r="H1881"/>
      <c r="I1881"/>
      <c r="J1881" s="64"/>
      <c r="K1881"/>
      <c r="L1881"/>
      <c r="M1881"/>
      <c r="N1881" s="64"/>
      <c r="O1881"/>
      <c r="P1881"/>
      <c r="Q1881"/>
      <c r="R1881" s="64"/>
      <c r="S1881"/>
      <c r="T1881"/>
      <c r="U1881"/>
      <c r="V1881" s="64"/>
      <c r="W1881"/>
      <c r="X1881"/>
      <c r="Y1881"/>
      <c r="Z1881"/>
      <c r="AA1881"/>
      <c r="AB1881"/>
    </row>
    <row r="1882" spans="1:28" x14ac:dyDescent="0.2">
      <c r="A1882"/>
      <c r="B1882"/>
      <c r="C1882" s="52"/>
      <c r="D1882" s="52"/>
      <c r="E1882" s="52"/>
      <c r="F1882"/>
      <c r="G1882"/>
      <c r="H1882"/>
      <c r="I1882"/>
      <c r="J1882" s="64"/>
      <c r="K1882"/>
      <c r="L1882"/>
      <c r="M1882"/>
      <c r="N1882" s="64"/>
      <c r="O1882"/>
      <c r="P1882"/>
      <c r="Q1882"/>
      <c r="R1882" s="64"/>
      <c r="S1882"/>
      <c r="T1882"/>
      <c r="U1882"/>
      <c r="V1882" s="64"/>
      <c r="W1882"/>
      <c r="X1882"/>
      <c r="Y1882"/>
      <c r="Z1882"/>
      <c r="AA1882"/>
      <c r="AB1882"/>
    </row>
    <row r="1883" spans="1:28" x14ac:dyDescent="0.2">
      <c r="A1883"/>
      <c r="B1883"/>
      <c r="C1883" s="52"/>
      <c r="D1883" s="52"/>
      <c r="E1883" s="52"/>
      <c r="F1883"/>
      <c r="G1883"/>
      <c r="H1883"/>
      <c r="I1883"/>
      <c r="J1883" s="64"/>
      <c r="K1883"/>
      <c r="L1883"/>
      <c r="M1883"/>
      <c r="N1883" s="64"/>
      <c r="O1883"/>
      <c r="P1883"/>
      <c r="Q1883"/>
      <c r="R1883" s="64"/>
      <c r="S1883"/>
      <c r="T1883"/>
      <c r="U1883"/>
      <c r="V1883" s="64"/>
      <c r="W1883"/>
      <c r="X1883"/>
      <c r="Y1883"/>
      <c r="Z1883"/>
      <c r="AA1883"/>
      <c r="AB1883"/>
    </row>
    <row r="1884" spans="1:28" x14ac:dyDescent="0.2">
      <c r="A1884"/>
      <c r="B1884"/>
      <c r="C1884" s="52"/>
      <c r="D1884" s="52"/>
      <c r="E1884" s="52"/>
      <c r="F1884"/>
      <c r="G1884"/>
      <c r="H1884"/>
      <c r="I1884"/>
      <c r="J1884" s="64"/>
      <c r="K1884"/>
      <c r="L1884"/>
      <c r="M1884"/>
      <c r="N1884" s="64"/>
      <c r="O1884"/>
      <c r="P1884"/>
      <c r="Q1884"/>
      <c r="R1884" s="64"/>
      <c r="S1884"/>
      <c r="T1884"/>
      <c r="U1884"/>
      <c r="V1884" s="64"/>
      <c r="W1884"/>
      <c r="X1884"/>
      <c r="Y1884"/>
      <c r="Z1884"/>
      <c r="AA1884"/>
      <c r="AB1884"/>
    </row>
    <row r="1885" spans="1:28" x14ac:dyDescent="0.2">
      <c r="A1885"/>
      <c r="B1885"/>
      <c r="C1885" s="52"/>
      <c r="D1885" s="52"/>
      <c r="E1885" s="52"/>
      <c r="F1885"/>
      <c r="G1885"/>
      <c r="H1885"/>
      <c r="I1885"/>
      <c r="J1885" s="64"/>
      <c r="K1885"/>
      <c r="L1885"/>
      <c r="M1885"/>
      <c r="N1885" s="64"/>
      <c r="O1885"/>
      <c r="P1885"/>
      <c r="Q1885"/>
      <c r="R1885" s="64"/>
      <c r="S1885"/>
      <c r="T1885"/>
      <c r="U1885"/>
      <c r="V1885" s="64"/>
      <c r="W1885"/>
      <c r="X1885"/>
      <c r="Y1885"/>
      <c r="Z1885"/>
      <c r="AA1885"/>
      <c r="AB1885"/>
    </row>
    <row r="1886" spans="1:28" x14ac:dyDescent="0.2">
      <c r="A1886"/>
      <c r="B1886"/>
      <c r="C1886" s="52"/>
      <c r="D1886" s="52"/>
      <c r="E1886" s="52"/>
      <c r="F1886"/>
      <c r="G1886"/>
      <c r="H1886"/>
      <c r="I1886"/>
      <c r="J1886" s="64"/>
      <c r="K1886"/>
      <c r="L1886"/>
      <c r="M1886"/>
      <c r="N1886" s="64"/>
      <c r="O1886"/>
      <c r="P1886"/>
      <c r="Q1886"/>
      <c r="R1886" s="64"/>
      <c r="S1886"/>
      <c r="T1886"/>
      <c r="U1886"/>
      <c r="V1886" s="64"/>
      <c r="W1886"/>
      <c r="X1886"/>
      <c r="Y1886"/>
      <c r="Z1886"/>
      <c r="AA1886"/>
      <c r="AB1886"/>
    </row>
    <row r="1887" spans="1:28" x14ac:dyDescent="0.2">
      <c r="A1887"/>
      <c r="B1887"/>
      <c r="C1887" s="52"/>
      <c r="D1887" s="52"/>
      <c r="E1887" s="52"/>
      <c r="F1887"/>
      <c r="G1887"/>
      <c r="H1887"/>
      <c r="I1887"/>
      <c r="J1887" s="64"/>
      <c r="K1887"/>
      <c r="L1887"/>
      <c r="M1887"/>
      <c r="N1887" s="64"/>
      <c r="O1887"/>
      <c r="P1887"/>
      <c r="Q1887"/>
      <c r="R1887" s="64"/>
      <c r="S1887"/>
      <c r="T1887"/>
      <c r="U1887"/>
      <c r="V1887" s="64"/>
      <c r="W1887"/>
      <c r="X1887"/>
      <c r="Y1887"/>
      <c r="Z1887"/>
      <c r="AA1887"/>
      <c r="AB1887"/>
    </row>
    <row r="1888" spans="1:28" x14ac:dyDescent="0.2">
      <c r="A1888"/>
      <c r="B1888"/>
      <c r="C1888" s="52"/>
      <c r="D1888" s="52"/>
      <c r="E1888" s="52"/>
      <c r="F1888"/>
      <c r="G1888"/>
      <c r="H1888"/>
      <c r="I1888"/>
      <c r="J1888" s="64"/>
      <c r="K1888"/>
      <c r="L1888"/>
      <c r="M1888"/>
      <c r="N1888" s="64"/>
      <c r="O1888"/>
      <c r="P1888"/>
      <c r="Q1888"/>
      <c r="R1888" s="64"/>
      <c r="S1888"/>
      <c r="T1888"/>
      <c r="U1888"/>
      <c r="V1888" s="64"/>
      <c r="W1888"/>
      <c r="X1888"/>
      <c r="Y1888"/>
      <c r="Z1888"/>
      <c r="AA1888"/>
      <c r="AB1888"/>
    </row>
    <row r="1889" spans="1:28" x14ac:dyDescent="0.2">
      <c r="A1889"/>
      <c r="B1889"/>
      <c r="C1889" s="52"/>
      <c r="D1889" s="52"/>
      <c r="E1889" s="52"/>
      <c r="F1889"/>
      <c r="G1889"/>
      <c r="H1889"/>
      <c r="I1889"/>
      <c r="J1889" s="64"/>
      <c r="K1889"/>
      <c r="L1889"/>
      <c r="M1889"/>
      <c r="N1889" s="64"/>
      <c r="O1889"/>
      <c r="P1889"/>
      <c r="Q1889"/>
      <c r="R1889" s="64"/>
      <c r="S1889"/>
      <c r="T1889"/>
      <c r="U1889"/>
      <c r="V1889" s="64"/>
      <c r="W1889"/>
      <c r="X1889"/>
      <c r="Y1889"/>
      <c r="Z1889"/>
      <c r="AA1889"/>
      <c r="AB1889"/>
    </row>
    <row r="1890" spans="1:28" x14ac:dyDescent="0.2">
      <c r="A1890"/>
      <c r="B1890"/>
      <c r="C1890" s="52"/>
      <c r="D1890" s="52"/>
      <c r="E1890" s="52"/>
      <c r="F1890"/>
      <c r="G1890"/>
      <c r="H1890"/>
      <c r="I1890"/>
      <c r="J1890" s="64"/>
      <c r="K1890"/>
      <c r="L1890"/>
      <c r="M1890"/>
      <c r="N1890" s="64"/>
      <c r="O1890"/>
      <c r="P1890"/>
      <c r="Q1890"/>
      <c r="R1890" s="64"/>
      <c r="S1890"/>
      <c r="T1890"/>
      <c r="U1890"/>
      <c r="V1890" s="64"/>
      <c r="W1890"/>
      <c r="X1890"/>
      <c r="Y1890"/>
      <c r="Z1890"/>
      <c r="AA1890"/>
      <c r="AB1890"/>
    </row>
    <row r="1891" spans="1:28" x14ac:dyDescent="0.2">
      <c r="A1891"/>
      <c r="B1891"/>
      <c r="C1891" s="52"/>
      <c r="D1891" s="52"/>
      <c r="E1891" s="52"/>
      <c r="F1891"/>
      <c r="G1891"/>
      <c r="H1891"/>
      <c r="I1891"/>
      <c r="J1891" s="64"/>
      <c r="K1891"/>
      <c r="L1891"/>
      <c r="M1891"/>
      <c r="N1891" s="64"/>
      <c r="O1891"/>
      <c r="P1891"/>
      <c r="Q1891"/>
      <c r="R1891" s="64"/>
      <c r="S1891"/>
      <c r="T1891"/>
      <c r="U1891"/>
      <c r="V1891" s="64"/>
      <c r="W1891"/>
      <c r="X1891"/>
      <c r="Y1891"/>
      <c r="Z1891"/>
      <c r="AA1891"/>
      <c r="AB1891"/>
    </row>
    <row r="1892" spans="1:28" x14ac:dyDescent="0.2">
      <c r="A1892"/>
      <c r="B1892"/>
      <c r="C1892" s="52"/>
      <c r="D1892" s="52"/>
      <c r="E1892" s="52"/>
      <c r="F1892"/>
      <c r="G1892"/>
      <c r="H1892"/>
      <c r="I1892"/>
      <c r="J1892" s="64"/>
      <c r="K1892"/>
      <c r="L1892"/>
      <c r="M1892"/>
      <c r="N1892" s="64"/>
      <c r="O1892"/>
      <c r="P1892"/>
      <c r="Q1892"/>
      <c r="R1892" s="64"/>
      <c r="S1892"/>
      <c r="T1892"/>
      <c r="U1892"/>
      <c r="V1892" s="64"/>
      <c r="W1892"/>
      <c r="X1892"/>
      <c r="Y1892"/>
      <c r="Z1892"/>
      <c r="AA1892"/>
      <c r="AB1892"/>
    </row>
    <row r="1893" spans="1:28" x14ac:dyDescent="0.2">
      <c r="A1893"/>
      <c r="B1893"/>
      <c r="C1893" s="52"/>
      <c r="D1893" s="52"/>
      <c r="E1893" s="52"/>
      <c r="F1893"/>
      <c r="G1893"/>
      <c r="H1893"/>
      <c r="I1893"/>
      <c r="J1893" s="64"/>
      <c r="K1893"/>
      <c r="L1893"/>
      <c r="M1893"/>
      <c r="N1893" s="64"/>
      <c r="O1893"/>
      <c r="P1893"/>
      <c r="Q1893"/>
      <c r="R1893" s="64"/>
      <c r="S1893"/>
      <c r="T1893"/>
      <c r="U1893"/>
      <c r="V1893" s="64"/>
      <c r="W1893"/>
      <c r="X1893"/>
      <c r="Y1893"/>
      <c r="Z1893"/>
      <c r="AA1893"/>
      <c r="AB1893"/>
    </row>
    <row r="1894" spans="1:28" x14ac:dyDescent="0.2">
      <c r="A1894"/>
      <c r="B1894"/>
      <c r="C1894" s="52"/>
      <c r="D1894" s="52"/>
      <c r="E1894" s="52"/>
      <c r="F1894"/>
      <c r="G1894"/>
      <c r="H1894"/>
      <c r="I1894"/>
      <c r="J1894" s="64"/>
      <c r="K1894"/>
      <c r="L1894"/>
      <c r="M1894"/>
      <c r="N1894" s="64"/>
      <c r="O1894"/>
      <c r="P1894"/>
      <c r="Q1894"/>
      <c r="R1894" s="64"/>
      <c r="S1894"/>
      <c r="T1894"/>
      <c r="U1894"/>
      <c r="V1894" s="64"/>
      <c r="W1894"/>
      <c r="X1894"/>
      <c r="Y1894"/>
      <c r="Z1894"/>
      <c r="AA1894"/>
      <c r="AB1894"/>
    </row>
    <row r="1895" spans="1:28" x14ac:dyDescent="0.2">
      <c r="A1895"/>
      <c r="B1895"/>
      <c r="C1895" s="52"/>
      <c r="D1895" s="52"/>
      <c r="E1895" s="52"/>
      <c r="F1895"/>
      <c r="G1895"/>
      <c r="H1895"/>
      <c r="I1895"/>
      <c r="J1895" s="64"/>
      <c r="K1895"/>
      <c r="L1895"/>
      <c r="M1895"/>
      <c r="N1895" s="64"/>
      <c r="O1895"/>
      <c r="P1895"/>
      <c r="Q1895"/>
      <c r="R1895" s="64"/>
      <c r="S1895"/>
      <c r="T1895"/>
      <c r="U1895"/>
      <c r="V1895" s="64"/>
      <c r="W1895"/>
      <c r="X1895"/>
      <c r="Y1895"/>
      <c r="Z1895"/>
      <c r="AA1895"/>
      <c r="AB1895"/>
    </row>
    <row r="1896" spans="1:28" x14ac:dyDescent="0.2">
      <c r="A1896"/>
      <c r="B1896"/>
      <c r="C1896" s="52"/>
      <c r="D1896" s="52"/>
      <c r="E1896" s="52"/>
      <c r="F1896"/>
      <c r="G1896"/>
      <c r="H1896"/>
      <c r="I1896"/>
      <c r="J1896" s="64"/>
      <c r="K1896"/>
      <c r="L1896"/>
      <c r="M1896"/>
      <c r="N1896" s="64"/>
      <c r="O1896"/>
      <c r="P1896"/>
      <c r="Q1896"/>
      <c r="R1896" s="64"/>
      <c r="S1896"/>
      <c r="T1896"/>
      <c r="U1896"/>
      <c r="V1896" s="64"/>
      <c r="W1896"/>
      <c r="X1896"/>
      <c r="Y1896"/>
      <c r="Z1896"/>
      <c r="AA1896"/>
      <c r="AB1896"/>
    </row>
    <row r="1897" spans="1:28" x14ac:dyDescent="0.2">
      <c r="A1897"/>
      <c r="B1897"/>
      <c r="C1897" s="52"/>
      <c r="D1897" s="52"/>
      <c r="E1897" s="52"/>
      <c r="F1897"/>
      <c r="G1897"/>
      <c r="H1897"/>
      <c r="I1897"/>
      <c r="J1897" s="64"/>
      <c r="K1897"/>
      <c r="L1897"/>
      <c r="M1897"/>
      <c r="N1897" s="64"/>
      <c r="O1897"/>
      <c r="P1897"/>
      <c r="Q1897"/>
      <c r="R1897" s="64"/>
      <c r="S1897"/>
      <c r="T1897"/>
      <c r="U1897"/>
      <c r="V1897" s="64"/>
      <c r="W1897"/>
      <c r="X1897"/>
      <c r="Y1897"/>
      <c r="Z1897"/>
      <c r="AA1897"/>
      <c r="AB1897"/>
    </row>
    <row r="1898" spans="1:28" x14ac:dyDescent="0.2">
      <c r="A1898"/>
      <c r="B1898"/>
      <c r="C1898" s="52"/>
      <c r="D1898" s="52"/>
      <c r="E1898" s="52"/>
      <c r="F1898"/>
      <c r="G1898"/>
      <c r="H1898"/>
      <c r="I1898"/>
      <c r="J1898" s="64"/>
      <c r="K1898"/>
      <c r="L1898"/>
      <c r="M1898"/>
      <c r="N1898" s="64"/>
      <c r="O1898"/>
      <c r="P1898"/>
      <c r="Q1898"/>
      <c r="R1898" s="64"/>
      <c r="S1898"/>
      <c r="T1898"/>
      <c r="U1898"/>
      <c r="V1898" s="64"/>
      <c r="W1898"/>
      <c r="X1898"/>
      <c r="Y1898"/>
      <c r="Z1898"/>
      <c r="AA1898"/>
      <c r="AB1898"/>
    </row>
    <row r="1899" spans="1:28" x14ac:dyDescent="0.2">
      <c r="A1899"/>
      <c r="B1899"/>
      <c r="C1899" s="52"/>
      <c r="D1899" s="52"/>
      <c r="E1899" s="52"/>
      <c r="F1899"/>
      <c r="G1899"/>
      <c r="H1899"/>
      <c r="I1899"/>
      <c r="J1899" s="64"/>
      <c r="K1899"/>
      <c r="L1899"/>
      <c r="M1899"/>
      <c r="N1899" s="64"/>
      <c r="O1899"/>
      <c r="P1899"/>
      <c r="Q1899"/>
      <c r="R1899" s="64"/>
      <c r="S1899"/>
      <c r="T1899"/>
      <c r="U1899"/>
      <c r="V1899" s="64"/>
      <c r="W1899"/>
      <c r="X1899"/>
      <c r="Y1899"/>
      <c r="Z1899"/>
      <c r="AA1899"/>
      <c r="AB1899"/>
    </row>
    <row r="1900" spans="1:28" x14ac:dyDescent="0.2">
      <c r="A1900"/>
      <c r="B1900"/>
      <c r="C1900" s="52"/>
      <c r="D1900" s="52"/>
      <c r="E1900" s="52"/>
      <c r="F1900"/>
      <c r="G1900"/>
      <c r="H1900"/>
      <c r="I1900"/>
      <c r="J1900" s="64"/>
      <c r="K1900"/>
      <c r="L1900"/>
      <c r="M1900"/>
      <c r="N1900" s="64"/>
      <c r="O1900"/>
      <c r="P1900"/>
      <c r="Q1900"/>
      <c r="R1900" s="64"/>
      <c r="S1900"/>
      <c r="T1900"/>
      <c r="U1900"/>
      <c r="V1900" s="64"/>
      <c r="W1900"/>
      <c r="X1900"/>
      <c r="Y1900"/>
      <c r="Z1900"/>
      <c r="AA1900"/>
      <c r="AB1900"/>
    </row>
    <row r="1901" spans="1:28" x14ac:dyDescent="0.2">
      <c r="A1901"/>
      <c r="B1901"/>
      <c r="C1901" s="52"/>
      <c r="D1901" s="52"/>
      <c r="E1901" s="52"/>
      <c r="F1901"/>
      <c r="G1901"/>
      <c r="H1901"/>
      <c r="I1901"/>
      <c r="J1901" s="64"/>
      <c r="K1901"/>
      <c r="L1901"/>
      <c r="M1901"/>
      <c r="N1901" s="64"/>
      <c r="O1901"/>
      <c r="P1901"/>
      <c r="Q1901"/>
      <c r="R1901" s="64"/>
      <c r="S1901"/>
      <c r="T1901"/>
      <c r="U1901"/>
      <c r="V1901" s="64"/>
      <c r="W1901"/>
      <c r="X1901"/>
      <c r="Y1901"/>
      <c r="Z1901"/>
      <c r="AA1901"/>
      <c r="AB1901"/>
    </row>
    <row r="1902" spans="1:28" x14ac:dyDescent="0.2">
      <c r="A1902"/>
      <c r="B1902"/>
      <c r="C1902" s="52"/>
      <c r="D1902" s="52"/>
      <c r="E1902" s="52"/>
      <c r="F1902"/>
      <c r="G1902"/>
      <c r="H1902"/>
      <c r="I1902"/>
      <c r="J1902" s="64"/>
      <c r="K1902"/>
      <c r="L1902"/>
      <c r="M1902"/>
      <c r="N1902" s="64"/>
      <c r="O1902"/>
      <c r="P1902"/>
      <c r="Q1902"/>
      <c r="R1902" s="64"/>
      <c r="S1902"/>
      <c r="T1902"/>
      <c r="U1902"/>
      <c r="V1902" s="64"/>
      <c r="W1902"/>
      <c r="X1902"/>
      <c r="Y1902"/>
      <c r="Z1902"/>
      <c r="AA1902"/>
      <c r="AB1902"/>
    </row>
    <row r="1903" spans="1:28" x14ac:dyDescent="0.2">
      <c r="A1903"/>
      <c r="B1903"/>
      <c r="C1903" s="52"/>
      <c r="D1903" s="52"/>
      <c r="E1903" s="52"/>
      <c r="F1903"/>
      <c r="G1903"/>
      <c r="H1903"/>
      <c r="I1903"/>
      <c r="J1903" s="64"/>
      <c r="K1903"/>
      <c r="L1903"/>
      <c r="M1903"/>
      <c r="N1903" s="64"/>
      <c r="O1903"/>
      <c r="P1903"/>
      <c r="Q1903"/>
      <c r="R1903" s="64"/>
      <c r="S1903"/>
      <c r="T1903"/>
      <c r="U1903"/>
      <c r="V1903" s="64"/>
      <c r="W1903"/>
      <c r="X1903"/>
      <c r="Y1903"/>
      <c r="Z1903"/>
      <c r="AA1903"/>
      <c r="AB1903"/>
    </row>
    <row r="1904" spans="1:28" x14ac:dyDescent="0.2">
      <c r="A1904"/>
      <c r="B1904"/>
      <c r="C1904" s="52"/>
      <c r="D1904" s="52"/>
      <c r="E1904" s="52"/>
      <c r="F1904"/>
      <c r="G1904"/>
      <c r="H1904"/>
      <c r="I1904"/>
      <c r="J1904" s="64"/>
      <c r="K1904"/>
      <c r="L1904"/>
      <c r="M1904"/>
      <c r="N1904" s="64"/>
      <c r="O1904"/>
      <c r="P1904"/>
      <c r="Q1904"/>
      <c r="R1904" s="64"/>
      <c r="S1904"/>
      <c r="T1904"/>
      <c r="U1904"/>
      <c r="V1904" s="64"/>
      <c r="W1904"/>
      <c r="X1904"/>
      <c r="Y1904"/>
      <c r="Z1904"/>
      <c r="AA1904"/>
      <c r="AB1904"/>
    </row>
    <row r="1905" spans="1:28" x14ac:dyDescent="0.2">
      <c r="A1905"/>
      <c r="B1905"/>
      <c r="C1905" s="52"/>
      <c r="D1905" s="52"/>
      <c r="E1905" s="52"/>
      <c r="F1905"/>
      <c r="G1905"/>
      <c r="H1905"/>
      <c r="I1905"/>
      <c r="J1905" s="64"/>
      <c r="K1905"/>
      <c r="L1905"/>
      <c r="M1905"/>
      <c r="N1905" s="64"/>
      <c r="O1905"/>
      <c r="P1905"/>
      <c r="Q1905"/>
      <c r="R1905" s="64"/>
      <c r="S1905"/>
      <c r="T1905"/>
      <c r="U1905"/>
      <c r="V1905" s="64"/>
      <c r="W1905"/>
      <c r="X1905"/>
      <c r="Y1905"/>
      <c r="Z1905"/>
      <c r="AA1905"/>
      <c r="AB1905"/>
    </row>
    <row r="1906" spans="1:28" x14ac:dyDescent="0.2">
      <c r="A1906"/>
      <c r="B1906"/>
      <c r="C1906" s="52"/>
      <c r="D1906" s="52"/>
      <c r="E1906" s="52"/>
      <c r="F1906"/>
      <c r="G1906"/>
      <c r="H1906"/>
      <c r="I1906"/>
      <c r="J1906" s="64"/>
      <c r="K1906"/>
      <c r="L1906"/>
      <c r="M1906"/>
      <c r="N1906" s="64"/>
      <c r="O1906"/>
      <c r="P1906"/>
      <c r="Q1906"/>
      <c r="R1906" s="64"/>
      <c r="S1906"/>
      <c r="T1906"/>
      <c r="U1906"/>
      <c r="V1906" s="64"/>
      <c r="W1906"/>
      <c r="X1906"/>
      <c r="Y1906"/>
      <c r="Z1906"/>
      <c r="AA1906"/>
      <c r="AB1906"/>
    </row>
    <row r="1907" spans="1:28" x14ac:dyDescent="0.2">
      <c r="A1907"/>
      <c r="B1907"/>
      <c r="C1907" s="52"/>
      <c r="D1907" s="52"/>
      <c r="E1907" s="52"/>
      <c r="F1907"/>
      <c r="G1907"/>
      <c r="H1907"/>
      <c r="I1907"/>
      <c r="J1907" s="64"/>
      <c r="K1907"/>
      <c r="L1907"/>
      <c r="M1907"/>
      <c r="N1907" s="64"/>
      <c r="O1907"/>
      <c r="P1907"/>
      <c r="Q1907"/>
      <c r="R1907" s="64"/>
      <c r="S1907"/>
      <c r="T1907"/>
      <c r="U1907"/>
      <c r="V1907" s="64"/>
      <c r="W1907"/>
      <c r="X1907"/>
      <c r="Y1907"/>
      <c r="Z1907"/>
      <c r="AA1907"/>
      <c r="AB1907"/>
    </row>
    <row r="1908" spans="1:28" x14ac:dyDescent="0.2">
      <c r="A1908"/>
      <c r="B1908"/>
      <c r="C1908" s="52"/>
      <c r="D1908" s="52"/>
      <c r="E1908" s="52"/>
      <c r="F1908"/>
      <c r="G1908"/>
      <c r="H1908"/>
      <c r="I1908"/>
      <c r="J1908" s="64"/>
      <c r="K1908"/>
      <c r="L1908"/>
      <c r="M1908"/>
      <c r="N1908" s="64"/>
      <c r="O1908"/>
      <c r="P1908"/>
      <c r="Q1908"/>
      <c r="R1908" s="64"/>
      <c r="S1908"/>
      <c r="T1908"/>
      <c r="U1908"/>
      <c r="V1908" s="64"/>
      <c r="W1908"/>
      <c r="X1908"/>
      <c r="Y1908"/>
      <c r="Z1908"/>
      <c r="AA1908"/>
      <c r="AB1908"/>
    </row>
    <row r="1909" spans="1:28" x14ac:dyDescent="0.2">
      <c r="A1909"/>
      <c r="B1909"/>
      <c r="C1909" s="52"/>
      <c r="D1909" s="52"/>
      <c r="E1909" s="52"/>
      <c r="F1909"/>
      <c r="G1909"/>
      <c r="H1909"/>
      <c r="I1909"/>
      <c r="J1909" s="64"/>
      <c r="K1909"/>
      <c r="L1909"/>
      <c r="M1909"/>
      <c r="N1909" s="64"/>
      <c r="O1909"/>
      <c r="P1909"/>
      <c r="Q1909"/>
      <c r="R1909" s="64"/>
      <c r="S1909"/>
      <c r="T1909"/>
      <c r="U1909"/>
      <c r="V1909" s="64"/>
      <c r="W1909"/>
      <c r="X1909"/>
      <c r="Y1909"/>
      <c r="Z1909"/>
      <c r="AA1909"/>
      <c r="AB1909"/>
    </row>
    <row r="1910" spans="1:28" x14ac:dyDescent="0.2">
      <c r="A1910"/>
      <c r="B1910"/>
      <c r="C1910" s="52"/>
      <c r="D1910" s="52"/>
      <c r="E1910" s="52"/>
      <c r="F1910"/>
      <c r="G1910"/>
      <c r="H1910"/>
      <c r="I1910"/>
      <c r="J1910" s="64"/>
      <c r="K1910"/>
      <c r="L1910"/>
      <c r="M1910"/>
      <c r="N1910" s="64"/>
      <c r="O1910"/>
      <c r="P1910"/>
      <c r="Q1910"/>
      <c r="R1910" s="64"/>
      <c r="S1910"/>
      <c r="T1910"/>
      <c r="U1910"/>
      <c r="V1910" s="64"/>
      <c r="W1910"/>
      <c r="X1910"/>
      <c r="Y1910"/>
      <c r="Z1910"/>
      <c r="AA1910"/>
      <c r="AB1910"/>
    </row>
    <row r="1911" spans="1:28" x14ac:dyDescent="0.2">
      <c r="A1911"/>
      <c r="B1911"/>
      <c r="C1911" s="52"/>
      <c r="D1911" s="52"/>
      <c r="E1911" s="52"/>
      <c r="F1911"/>
      <c r="G1911"/>
      <c r="H1911"/>
      <c r="I1911"/>
      <c r="J1911" s="64"/>
      <c r="K1911"/>
      <c r="L1911"/>
      <c r="M1911"/>
      <c r="N1911" s="64"/>
      <c r="O1911"/>
      <c r="P1911"/>
      <c r="Q1911"/>
      <c r="R1911" s="64"/>
      <c r="S1911"/>
      <c r="T1911"/>
      <c r="U1911"/>
      <c r="V1911" s="64"/>
      <c r="W1911"/>
      <c r="X1911"/>
      <c r="Y1911"/>
      <c r="Z1911"/>
      <c r="AA1911"/>
      <c r="AB1911"/>
    </row>
    <row r="1912" spans="1:28" x14ac:dyDescent="0.2">
      <c r="A1912"/>
      <c r="B1912"/>
      <c r="C1912" s="52"/>
      <c r="D1912" s="52"/>
      <c r="E1912" s="52"/>
      <c r="F1912"/>
      <c r="G1912"/>
      <c r="H1912"/>
      <c r="I1912"/>
      <c r="J1912" s="64"/>
      <c r="K1912"/>
      <c r="L1912"/>
      <c r="M1912"/>
      <c r="N1912" s="64"/>
      <c r="O1912"/>
      <c r="P1912"/>
      <c r="Q1912"/>
      <c r="R1912" s="64"/>
      <c r="S1912"/>
      <c r="T1912"/>
      <c r="U1912"/>
      <c r="V1912" s="64"/>
      <c r="W1912"/>
      <c r="X1912"/>
      <c r="Y1912"/>
      <c r="Z1912"/>
      <c r="AA1912"/>
      <c r="AB1912"/>
    </row>
    <row r="1913" spans="1:28" x14ac:dyDescent="0.2">
      <c r="A1913"/>
      <c r="B1913"/>
      <c r="C1913" s="52"/>
      <c r="D1913" s="52"/>
      <c r="E1913" s="52"/>
      <c r="F1913"/>
      <c r="G1913"/>
      <c r="H1913"/>
      <c r="I1913"/>
      <c r="J1913" s="64"/>
      <c r="K1913"/>
      <c r="L1913"/>
      <c r="M1913"/>
      <c r="N1913" s="64"/>
      <c r="O1913"/>
      <c r="P1913"/>
      <c r="Q1913"/>
      <c r="R1913" s="64"/>
      <c r="S1913"/>
      <c r="T1913"/>
      <c r="U1913"/>
      <c r="V1913" s="64"/>
      <c r="W1913"/>
      <c r="X1913"/>
      <c r="Y1913"/>
      <c r="Z1913"/>
      <c r="AA1913"/>
      <c r="AB1913"/>
    </row>
    <row r="1914" spans="1:28" x14ac:dyDescent="0.2">
      <c r="A1914"/>
      <c r="B1914"/>
      <c r="C1914" s="52"/>
      <c r="D1914" s="52"/>
      <c r="E1914" s="52"/>
      <c r="F1914"/>
      <c r="G1914"/>
      <c r="H1914"/>
      <c r="I1914"/>
      <c r="J1914" s="64"/>
      <c r="K1914"/>
      <c r="L1914"/>
      <c r="M1914"/>
      <c r="N1914" s="64"/>
      <c r="O1914"/>
      <c r="P1914"/>
      <c r="Q1914"/>
      <c r="R1914" s="64"/>
      <c r="S1914"/>
      <c r="T1914"/>
      <c r="U1914"/>
      <c r="V1914" s="64"/>
      <c r="W1914"/>
      <c r="X1914"/>
      <c r="Y1914"/>
      <c r="Z1914"/>
      <c r="AA1914"/>
      <c r="AB1914"/>
    </row>
    <row r="1915" spans="1:28" x14ac:dyDescent="0.2">
      <c r="A1915"/>
      <c r="B1915"/>
      <c r="C1915" s="52"/>
      <c r="D1915" s="52"/>
      <c r="E1915" s="52"/>
      <c r="F1915"/>
      <c r="G1915"/>
      <c r="H1915"/>
      <c r="I1915"/>
      <c r="J1915" s="64"/>
      <c r="K1915"/>
      <c r="L1915"/>
      <c r="M1915"/>
      <c r="N1915" s="64"/>
      <c r="O1915"/>
      <c r="P1915"/>
      <c r="Q1915"/>
      <c r="R1915" s="64"/>
      <c r="S1915"/>
      <c r="T1915"/>
      <c r="U1915"/>
      <c r="V1915" s="64"/>
      <c r="W1915"/>
      <c r="X1915"/>
      <c r="Y1915"/>
      <c r="Z1915"/>
      <c r="AA1915"/>
      <c r="AB1915"/>
    </row>
    <row r="1916" spans="1:28" x14ac:dyDescent="0.2">
      <c r="A1916"/>
      <c r="B1916"/>
      <c r="C1916" s="52"/>
      <c r="D1916" s="52"/>
      <c r="E1916" s="52"/>
      <c r="F1916"/>
      <c r="G1916"/>
      <c r="H1916"/>
      <c r="I1916"/>
      <c r="J1916" s="64"/>
      <c r="K1916"/>
      <c r="L1916"/>
      <c r="M1916"/>
      <c r="N1916" s="64"/>
      <c r="O1916"/>
      <c r="P1916"/>
      <c r="Q1916"/>
      <c r="R1916" s="64"/>
      <c r="S1916"/>
      <c r="T1916"/>
      <c r="U1916"/>
      <c r="V1916" s="64"/>
      <c r="W1916"/>
      <c r="X1916"/>
      <c r="Y1916"/>
      <c r="Z1916"/>
      <c r="AA1916"/>
      <c r="AB1916"/>
    </row>
    <row r="1917" spans="1:28" x14ac:dyDescent="0.2">
      <c r="A1917"/>
      <c r="B1917"/>
      <c r="C1917" s="52"/>
      <c r="D1917" s="52"/>
      <c r="E1917" s="52"/>
      <c r="F1917"/>
      <c r="G1917"/>
      <c r="H1917"/>
      <c r="I1917"/>
      <c r="J1917" s="64"/>
      <c r="K1917"/>
      <c r="L1917"/>
      <c r="M1917"/>
      <c r="N1917" s="64"/>
      <c r="O1917"/>
      <c r="P1917"/>
      <c r="Q1917"/>
      <c r="R1917" s="64"/>
      <c r="S1917"/>
      <c r="T1917"/>
      <c r="U1917"/>
      <c r="V1917" s="64"/>
      <c r="W1917"/>
      <c r="X1917"/>
      <c r="Y1917"/>
      <c r="Z1917"/>
      <c r="AA1917"/>
      <c r="AB1917"/>
    </row>
    <row r="1918" spans="1:28" x14ac:dyDescent="0.2">
      <c r="A1918"/>
      <c r="B1918"/>
      <c r="C1918" s="52"/>
      <c r="D1918" s="52"/>
      <c r="E1918" s="52"/>
      <c r="F1918"/>
      <c r="G1918"/>
      <c r="H1918"/>
      <c r="I1918"/>
      <c r="J1918" s="64"/>
      <c r="K1918"/>
      <c r="L1918"/>
      <c r="M1918"/>
      <c r="N1918" s="64"/>
      <c r="O1918"/>
      <c r="P1918"/>
      <c r="Q1918"/>
      <c r="R1918" s="64"/>
      <c r="S1918"/>
      <c r="T1918"/>
      <c r="U1918"/>
      <c r="V1918" s="64"/>
      <c r="W1918"/>
      <c r="X1918"/>
      <c r="Y1918"/>
      <c r="Z1918"/>
      <c r="AA1918"/>
      <c r="AB1918"/>
    </row>
    <row r="1919" spans="1:28" x14ac:dyDescent="0.2">
      <c r="A1919"/>
      <c r="B1919"/>
      <c r="C1919" s="52"/>
      <c r="D1919" s="52"/>
      <c r="E1919" s="52"/>
      <c r="F1919"/>
      <c r="G1919"/>
      <c r="H1919"/>
      <c r="I1919"/>
      <c r="J1919" s="64"/>
      <c r="K1919"/>
      <c r="L1919"/>
      <c r="M1919"/>
      <c r="N1919" s="64"/>
      <c r="O1919"/>
      <c r="P1919"/>
      <c r="Q1919"/>
      <c r="R1919" s="64"/>
      <c r="S1919"/>
      <c r="T1919"/>
      <c r="U1919"/>
      <c r="V1919" s="64"/>
      <c r="W1919"/>
      <c r="X1919"/>
      <c r="Y1919"/>
      <c r="Z1919"/>
      <c r="AA1919"/>
      <c r="AB1919"/>
    </row>
    <row r="1920" spans="1:28" x14ac:dyDescent="0.2">
      <c r="A1920"/>
      <c r="B1920"/>
      <c r="C1920" s="52"/>
      <c r="D1920" s="52"/>
      <c r="E1920" s="52"/>
      <c r="F1920"/>
      <c r="G1920"/>
      <c r="H1920"/>
      <c r="I1920"/>
      <c r="J1920" s="64"/>
      <c r="K1920"/>
      <c r="L1920"/>
      <c r="M1920"/>
      <c r="N1920" s="64"/>
      <c r="O1920"/>
      <c r="P1920"/>
      <c r="Q1920"/>
      <c r="R1920" s="64"/>
      <c r="S1920"/>
      <c r="T1920"/>
      <c r="U1920"/>
      <c r="V1920" s="64"/>
      <c r="W1920"/>
      <c r="X1920"/>
      <c r="Y1920"/>
      <c r="Z1920"/>
      <c r="AA1920"/>
      <c r="AB1920"/>
    </row>
    <row r="1921" spans="1:28" x14ac:dyDescent="0.2">
      <c r="A1921"/>
      <c r="B1921"/>
      <c r="C1921" s="52"/>
      <c r="D1921" s="52"/>
      <c r="E1921" s="52"/>
      <c r="F1921"/>
      <c r="G1921"/>
      <c r="H1921"/>
      <c r="I1921"/>
      <c r="J1921" s="64"/>
      <c r="K1921"/>
      <c r="L1921"/>
      <c r="M1921"/>
      <c r="N1921" s="64"/>
      <c r="O1921"/>
      <c r="P1921"/>
      <c r="Q1921"/>
      <c r="R1921" s="64"/>
      <c r="S1921"/>
      <c r="T1921"/>
      <c r="U1921"/>
      <c r="V1921" s="64"/>
      <c r="W1921"/>
      <c r="X1921"/>
      <c r="Y1921"/>
      <c r="Z1921"/>
      <c r="AA1921"/>
      <c r="AB1921"/>
    </row>
    <row r="1922" spans="1:28" x14ac:dyDescent="0.2">
      <c r="A1922"/>
      <c r="B1922"/>
      <c r="C1922" s="52"/>
      <c r="D1922" s="52"/>
      <c r="E1922" s="52"/>
      <c r="F1922"/>
      <c r="G1922"/>
      <c r="H1922"/>
      <c r="I1922"/>
      <c r="J1922" s="64"/>
      <c r="K1922"/>
      <c r="L1922"/>
      <c r="M1922"/>
      <c r="N1922" s="64"/>
      <c r="O1922"/>
      <c r="P1922"/>
      <c r="Q1922"/>
      <c r="R1922" s="64"/>
      <c r="S1922"/>
      <c r="T1922"/>
      <c r="U1922"/>
      <c r="V1922" s="64"/>
      <c r="W1922"/>
      <c r="X1922"/>
      <c r="Y1922"/>
      <c r="Z1922"/>
      <c r="AA1922"/>
      <c r="AB1922"/>
    </row>
    <row r="1923" spans="1:28" x14ac:dyDescent="0.2">
      <c r="A1923"/>
      <c r="B1923"/>
      <c r="C1923" s="52"/>
      <c r="D1923" s="52"/>
      <c r="E1923" s="52"/>
      <c r="F1923"/>
      <c r="G1923"/>
      <c r="H1923"/>
      <c r="I1923"/>
      <c r="J1923" s="64"/>
      <c r="K1923"/>
      <c r="L1923"/>
      <c r="M1923"/>
      <c r="N1923" s="64"/>
      <c r="O1923"/>
      <c r="P1923"/>
      <c r="Q1923"/>
      <c r="R1923" s="64"/>
      <c r="S1923"/>
      <c r="T1923"/>
      <c r="U1923"/>
      <c r="V1923" s="64"/>
      <c r="W1923"/>
      <c r="X1923"/>
      <c r="Y1923"/>
      <c r="Z1923"/>
      <c r="AA1923"/>
      <c r="AB1923"/>
    </row>
    <row r="1924" spans="1:28" x14ac:dyDescent="0.2">
      <c r="A1924"/>
      <c r="B1924"/>
      <c r="C1924" s="52"/>
      <c r="D1924" s="52"/>
      <c r="E1924" s="52"/>
      <c r="F1924"/>
      <c r="G1924"/>
      <c r="H1924"/>
      <c r="I1924"/>
      <c r="J1924" s="64"/>
      <c r="K1924"/>
      <c r="L1924"/>
      <c r="M1924"/>
      <c r="N1924" s="64"/>
      <c r="O1924"/>
      <c r="P1924"/>
      <c r="Q1924"/>
      <c r="R1924" s="64"/>
      <c r="S1924"/>
      <c r="T1924"/>
      <c r="U1924"/>
      <c r="V1924" s="64"/>
      <c r="W1924"/>
      <c r="X1924"/>
      <c r="Y1924"/>
      <c r="Z1924"/>
      <c r="AA1924"/>
      <c r="AB1924"/>
    </row>
    <row r="1925" spans="1:28" x14ac:dyDescent="0.2">
      <c r="A1925"/>
      <c r="B1925"/>
      <c r="C1925" s="52"/>
      <c r="D1925" s="52"/>
      <c r="E1925" s="52"/>
      <c r="F1925"/>
      <c r="G1925"/>
      <c r="H1925"/>
      <c r="I1925"/>
      <c r="J1925" s="64"/>
      <c r="K1925"/>
      <c r="L1925"/>
      <c r="M1925"/>
      <c r="N1925" s="64"/>
      <c r="O1925"/>
      <c r="P1925"/>
      <c r="Q1925"/>
      <c r="R1925" s="64"/>
      <c r="S1925"/>
      <c r="T1925"/>
      <c r="U1925"/>
      <c r="V1925" s="64"/>
      <c r="W1925"/>
      <c r="X1925"/>
      <c r="Y1925"/>
      <c r="Z1925"/>
      <c r="AA1925"/>
      <c r="AB1925"/>
    </row>
    <row r="1926" spans="1:28" x14ac:dyDescent="0.2">
      <c r="A1926"/>
      <c r="B1926"/>
      <c r="C1926" s="52"/>
      <c r="D1926" s="52"/>
      <c r="E1926" s="52"/>
      <c r="F1926"/>
      <c r="G1926"/>
      <c r="H1926"/>
      <c r="I1926"/>
      <c r="J1926" s="64"/>
      <c r="K1926"/>
      <c r="L1926"/>
      <c r="M1926"/>
      <c r="N1926" s="64"/>
      <c r="O1926"/>
      <c r="P1926"/>
      <c r="Q1926"/>
      <c r="R1926" s="64"/>
      <c r="S1926"/>
      <c r="T1926"/>
      <c r="U1926"/>
      <c r="V1926" s="64"/>
      <c r="W1926"/>
      <c r="X1926"/>
      <c r="Y1926"/>
      <c r="Z1926"/>
      <c r="AA1926"/>
      <c r="AB1926"/>
    </row>
    <row r="1927" spans="1:28" x14ac:dyDescent="0.2">
      <c r="A1927"/>
      <c r="B1927"/>
      <c r="C1927" s="52"/>
      <c r="D1927" s="52"/>
      <c r="E1927" s="52"/>
      <c r="F1927"/>
      <c r="G1927"/>
      <c r="H1927"/>
      <c r="I1927"/>
      <c r="J1927" s="64"/>
      <c r="K1927"/>
      <c r="L1927"/>
      <c r="M1927"/>
      <c r="N1927" s="64"/>
      <c r="O1927"/>
      <c r="P1927"/>
      <c r="Q1927"/>
      <c r="R1927" s="64"/>
      <c r="S1927"/>
      <c r="T1927"/>
      <c r="U1927"/>
      <c r="V1927" s="64"/>
      <c r="W1927"/>
      <c r="X1927"/>
      <c r="Y1927"/>
      <c r="Z1927"/>
      <c r="AA1927"/>
      <c r="AB1927"/>
    </row>
    <row r="1928" spans="1:28" x14ac:dyDescent="0.2">
      <c r="A1928"/>
      <c r="B1928"/>
      <c r="C1928" s="52"/>
      <c r="D1928" s="52"/>
      <c r="E1928" s="52"/>
      <c r="F1928"/>
      <c r="G1928"/>
      <c r="H1928"/>
      <c r="I1928"/>
      <c r="J1928" s="64"/>
      <c r="K1928"/>
      <c r="L1928"/>
      <c r="M1928"/>
      <c r="N1928" s="64"/>
      <c r="O1928"/>
      <c r="P1928"/>
      <c r="Q1928"/>
      <c r="R1928" s="64"/>
      <c r="S1928"/>
      <c r="T1928"/>
      <c r="U1928"/>
      <c r="V1928" s="64"/>
      <c r="W1928"/>
      <c r="X1928"/>
      <c r="Y1928"/>
      <c r="Z1928"/>
      <c r="AA1928"/>
      <c r="AB1928"/>
    </row>
    <row r="1929" spans="1:28" x14ac:dyDescent="0.2">
      <c r="A1929"/>
      <c r="B1929"/>
      <c r="C1929" s="52"/>
      <c r="D1929" s="52"/>
      <c r="E1929" s="52"/>
      <c r="F1929"/>
      <c r="G1929"/>
      <c r="H1929"/>
      <c r="I1929"/>
      <c r="J1929" s="64"/>
      <c r="K1929"/>
      <c r="L1929"/>
      <c r="M1929"/>
      <c r="N1929" s="64"/>
      <c r="O1929"/>
      <c r="P1929"/>
      <c r="Q1929"/>
      <c r="R1929" s="64"/>
      <c r="S1929"/>
      <c r="T1929"/>
      <c r="U1929"/>
      <c r="V1929" s="64"/>
      <c r="W1929"/>
      <c r="X1929"/>
      <c r="Y1929"/>
      <c r="Z1929"/>
      <c r="AA1929"/>
      <c r="AB1929"/>
    </row>
    <row r="1930" spans="1:28" x14ac:dyDescent="0.2">
      <c r="A1930"/>
      <c r="B1930"/>
      <c r="C1930" s="52"/>
      <c r="D1930" s="52"/>
      <c r="E1930" s="52"/>
      <c r="F1930"/>
      <c r="G1930"/>
      <c r="H1930"/>
      <c r="I1930"/>
      <c r="J1930" s="64"/>
      <c r="K1930"/>
      <c r="L1930"/>
      <c r="M1930"/>
      <c r="N1930" s="64"/>
      <c r="O1930"/>
      <c r="P1930"/>
      <c r="Q1930"/>
      <c r="R1930" s="64"/>
      <c r="S1930"/>
      <c r="T1930"/>
      <c r="U1930"/>
      <c r="V1930" s="64"/>
      <c r="W1930"/>
      <c r="X1930"/>
      <c r="Y1930"/>
      <c r="Z1930"/>
      <c r="AA1930"/>
      <c r="AB1930"/>
    </row>
    <row r="1931" spans="1:28" x14ac:dyDescent="0.2">
      <c r="A1931"/>
      <c r="B1931"/>
      <c r="C1931" s="52"/>
      <c r="D1931" s="52"/>
      <c r="E1931" s="52"/>
      <c r="F1931"/>
      <c r="G1931"/>
      <c r="H1931"/>
      <c r="I1931"/>
      <c r="J1931" s="64"/>
      <c r="K1931"/>
      <c r="L1931"/>
      <c r="M1931"/>
      <c r="N1931" s="64"/>
      <c r="O1931"/>
      <c r="P1931"/>
      <c r="Q1931"/>
      <c r="R1931" s="64"/>
      <c r="S1931"/>
      <c r="T1931"/>
      <c r="U1931"/>
      <c r="V1931" s="64"/>
      <c r="W1931"/>
      <c r="X1931"/>
      <c r="Y1931"/>
      <c r="Z1931"/>
      <c r="AA1931"/>
      <c r="AB1931"/>
    </row>
    <row r="1932" spans="1:28" x14ac:dyDescent="0.2">
      <c r="A1932"/>
      <c r="B1932"/>
      <c r="C1932" s="52"/>
      <c r="D1932" s="52"/>
      <c r="E1932" s="52"/>
      <c r="F1932"/>
      <c r="G1932"/>
      <c r="H1932"/>
      <c r="I1932"/>
      <c r="J1932" s="64"/>
      <c r="K1932"/>
      <c r="L1932"/>
      <c r="M1932"/>
      <c r="N1932" s="64"/>
      <c r="O1932"/>
      <c r="P1932"/>
      <c r="Q1932"/>
      <c r="R1932" s="64"/>
      <c r="S1932"/>
      <c r="T1932"/>
      <c r="U1932"/>
      <c r="V1932" s="64"/>
      <c r="W1932"/>
      <c r="X1932"/>
      <c r="Y1932"/>
      <c r="Z1932"/>
      <c r="AA1932"/>
      <c r="AB1932"/>
    </row>
    <row r="1933" spans="1:28" x14ac:dyDescent="0.2">
      <c r="A1933"/>
      <c r="B1933"/>
      <c r="C1933" s="52"/>
      <c r="D1933" s="52"/>
      <c r="E1933" s="52"/>
      <c r="F1933"/>
      <c r="G1933"/>
      <c r="H1933"/>
      <c r="I1933"/>
      <c r="J1933" s="64"/>
      <c r="K1933"/>
      <c r="L1933"/>
      <c r="M1933"/>
      <c r="N1933" s="64"/>
      <c r="O1933"/>
      <c r="P1933"/>
      <c r="Q1933"/>
      <c r="R1933" s="64"/>
      <c r="S1933"/>
      <c r="T1933"/>
      <c r="U1933"/>
      <c r="V1933" s="64"/>
      <c r="W1933"/>
      <c r="X1933"/>
      <c r="Y1933"/>
      <c r="Z1933"/>
      <c r="AA1933"/>
      <c r="AB1933"/>
    </row>
    <row r="1934" spans="1:28" x14ac:dyDescent="0.2">
      <c r="A1934"/>
      <c r="B1934"/>
      <c r="C1934" s="52"/>
      <c r="D1934" s="52"/>
      <c r="E1934" s="52"/>
      <c r="F1934"/>
      <c r="G1934"/>
      <c r="H1934"/>
      <c r="I1934"/>
      <c r="J1934" s="64"/>
      <c r="K1934"/>
      <c r="L1934"/>
      <c r="M1934"/>
      <c r="N1934" s="64"/>
      <c r="O1934"/>
      <c r="P1934"/>
      <c r="Q1934"/>
      <c r="R1934" s="64"/>
      <c r="S1934"/>
      <c r="T1934"/>
      <c r="U1934"/>
      <c r="V1934" s="64"/>
      <c r="W1934"/>
      <c r="X1934"/>
      <c r="Y1934"/>
      <c r="Z1934"/>
      <c r="AA1934"/>
      <c r="AB1934"/>
    </row>
    <row r="1935" spans="1:28" x14ac:dyDescent="0.2">
      <c r="A1935"/>
      <c r="B1935"/>
      <c r="C1935" s="52"/>
      <c r="D1935" s="52"/>
      <c r="E1935" s="52"/>
      <c r="F1935"/>
      <c r="G1935"/>
      <c r="H1935"/>
      <c r="I1935"/>
      <c r="J1935" s="64"/>
      <c r="K1935"/>
      <c r="L1935"/>
      <c r="M1935"/>
      <c r="N1935" s="64"/>
      <c r="O1935"/>
      <c r="P1935"/>
      <c r="Q1935"/>
      <c r="R1935" s="64"/>
      <c r="S1935"/>
      <c r="T1935"/>
      <c r="U1935"/>
      <c r="V1935" s="64"/>
      <c r="W1935"/>
      <c r="X1935"/>
      <c r="Y1935"/>
      <c r="Z1935"/>
      <c r="AA1935"/>
      <c r="AB1935"/>
    </row>
    <row r="1936" spans="1:28" x14ac:dyDescent="0.2">
      <c r="A1936"/>
      <c r="B1936"/>
      <c r="C1936" s="52"/>
      <c r="D1936" s="52"/>
      <c r="E1936" s="52"/>
      <c r="F1936"/>
      <c r="G1936"/>
      <c r="H1936"/>
      <c r="I1936"/>
      <c r="J1936" s="64"/>
      <c r="K1936"/>
      <c r="L1936"/>
      <c r="M1936"/>
      <c r="N1936" s="64"/>
      <c r="O1936"/>
      <c r="P1936"/>
      <c r="Q1936"/>
      <c r="R1936" s="64"/>
      <c r="S1936"/>
      <c r="T1936"/>
      <c r="U1936"/>
      <c r="V1936" s="64"/>
      <c r="W1936"/>
      <c r="X1936"/>
      <c r="Y1936"/>
      <c r="Z1936"/>
      <c r="AA1936"/>
      <c r="AB1936"/>
    </row>
    <row r="1937" spans="1:28" x14ac:dyDescent="0.2">
      <c r="A1937"/>
      <c r="B1937"/>
      <c r="C1937" s="52"/>
      <c r="D1937" s="52"/>
      <c r="E1937" s="52"/>
      <c r="F1937"/>
      <c r="G1937"/>
      <c r="H1937"/>
      <c r="I1937"/>
      <c r="J1937" s="64"/>
      <c r="K1937"/>
      <c r="L1937"/>
      <c r="M1937"/>
      <c r="N1937" s="64"/>
      <c r="O1937"/>
      <c r="P1937"/>
      <c r="Q1937"/>
      <c r="R1937" s="64"/>
      <c r="S1937"/>
      <c r="T1937"/>
      <c r="U1937"/>
      <c r="V1937" s="64"/>
      <c r="W1937"/>
      <c r="X1937"/>
      <c r="Y1937"/>
      <c r="Z1937"/>
      <c r="AA1937"/>
      <c r="AB1937"/>
    </row>
    <row r="1938" spans="1:28" x14ac:dyDescent="0.2">
      <c r="A1938"/>
      <c r="B1938"/>
      <c r="C1938" s="52"/>
      <c r="D1938" s="52"/>
      <c r="E1938" s="52"/>
      <c r="F1938"/>
      <c r="G1938"/>
      <c r="H1938"/>
      <c r="I1938"/>
      <c r="J1938" s="64"/>
      <c r="K1938"/>
      <c r="L1938"/>
      <c r="M1938"/>
      <c r="N1938" s="64"/>
      <c r="O1938"/>
      <c r="P1938"/>
      <c r="Q1938"/>
      <c r="R1938" s="64"/>
      <c r="S1938"/>
      <c r="T1938"/>
      <c r="U1938"/>
      <c r="V1938" s="64"/>
      <c r="W1938"/>
      <c r="X1938"/>
      <c r="Y1938"/>
      <c r="Z1938"/>
      <c r="AA1938"/>
      <c r="AB1938"/>
    </row>
    <row r="1939" spans="1:28" x14ac:dyDescent="0.2">
      <c r="A1939"/>
      <c r="B1939"/>
      <c r="C1939" s="52"/>
      <c r="D1939" s="52"/>
      <c r="E1939" s="52"/>
      <c r="F1939"/>
      <c r="G1939"/>
      <c r="H1939"/>
      <c r="I1939"/>
      <c r="J1939" s="64"/>
      <c r="K1939"/>
      <c r="L1939"/>
      <c r="M1939"/>
      <c r="N1939" s="64"/>
      <c r="O1939"/>
      <c r="P1939"/>
      <c r="Q1939"/>
      <c r="R1939" s="64"/>
      <c r="S1939"/>
      <c r="T1939"/>
      <c r="U1939"/>
      <c r="V1939" s="64"/>
      <c r="W1939"/>
      <c r="X1939"/>
      <c r="Y1939"/>
      <c r="Z1939"/>
      <c r="AA1939"/>
      <c r="AB1939"/>
    </row>
    <row r="1940" spans="1:28" x14ac:dyDescent="0.2">
      <c r="A1940"/>
      <c r="B1940"/>
      <c r="C1940" s="52"/>
      <c r="D1940" s="52"/>
      <c r="E1940" s="52"/>
      <c r="F1940"/>
      <c r="G1940"/>
      <c r="H1940"/>
      <c r="I1940"/>
      <c r="J1940" s="64"/>
      <c r="K1940"/>
      <c r="L1940"/>
      <c r="M1940"/>
      <c r="N1940" s="64"/>
      <c r="O1940"/>
      <c r="P1940"/>
      <c r="Q1940"/>
      <c r="R1940" s="64"/>
      <c r="S1940"/>
      <c r="T1940"/>
      <c r="U1940"/>
      <c r="V1940" s="64"/>
      <c r="W1940"/>
      <c r="X1940"/>
      <c r="Y1940"/>
      <c r="Z1940"/>
      <c r="AA1940"/>
      <c r="AB1940"/>
    </row>
    <row r="1941" spans="1:28" x14ac:dyDescent="0.2">
      <c r="A1941"/>
      <c r="B1941"/>
      <c r="C1941" s="52"/>
      <c r="D1941" s="52"/>
      <c r="E1941" s="52"/>
      <c r="F1941" s="52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</row>
  </sheetData>
  <autoFilter ref="A7:X1905" xr:uid="{00000000-0009-0000-0000-000002000000}"/>
  <sortState xmlns:xlrd2="http://schemas.microsoft.com/office/spreadsheetml/2017/richdata2" ref="A8:X234">
    <sortCondition ref="A8:A234"/>
  </sortState>
  <mergeCells count="9">
    <mergeCell ref="J1:K1"/>
    <mergeCell ref="H1:I1"/>
    <mergeCell ref="X3:X6"/>
    <mergeCell ref="W3:W6"/>
    <mergeCell ref="F3:F4"/>
    <mergeCell ref="K3:N3"/>
    <mergeCell ref="O3:R3"/>
    <mergeCell ref="S3:V3"/>
    <mergeCell ref="G3:J3"/>
  </mergeCells>
  <pageMargins left="0.7" right="0.7" top="0.75" bottom="0.75" header="0.3" footer="0.3"/>
  <pageSetup paperSize="8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Refs!$A$5:$B$5</xm:f>
          </x14:formula1>
          <xm:sqref>O6:Q6 G6:I6 S6:U6 K6:M6</xm:sqref>
        </x14:dataValidation>
        <x14:dataValidation type="list" allowBlank="1" showInputMessage="1" showErrorMessage="1" xr:uid="{00000000-0002-0000-0200-000001000000}">
          <x14:formula1>
            <xm:f>Refs!$E$5:$H$5</xm:f>
          </x14:formula1>
          <xm:sqref>D8:D1940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D165-6AE4-467B-9BD6-6FECD6509C9B}">
  <dimension ref="A1:J63"/>
  <sheetViews>
    <sheetView workbookViewId="0">
      <selection activeCell="C1" sqref="C1"/>
    </sheetView>
  </sheetViews>
  <sheetFormatPr baseColWidth="10" defaultColWidth="8.83203125" defaultRowHeight="15" x14ac:dyDescent="0.2"/>
  <cols>
    <col min="2" max="2" width="24.6640625" customWidth="1"/>
  </cols>
  <sheetData>
    <row r="1" spans="1:10" x14ac:dyDescent="0.2">
      <c r="A1">
        <v>2</v>
      </c>
      <c r="B1" t="s">
        <v>854</v>
      </c>
      <c r="C1" t="s">
        <v>1038</v>
      </c>
      <c r="D1" s="73">
        <v>4.7858796296296295E-2</v>
      </c>
      <c r="E1" s="73">
        <v>4.780092592592592E-2</v>
      </c>
      <c r="F1" t="s">
        <v>1040</v>
      </c>
      <c r="G1" s="73">
        <v>4.780092592592592E-2</v>
      </c>
      <c r="H1">
        <v>86</v>
      </c>
      <c r="I1">
        <v>50</v>
      </c>
      <c r="J1" t="s">
        <v>1035</v>
      </c>
    </row>
    <row r="2" spans="1:10" x14ac:dyDescent="0.2">
      <c r="A2">
        <v>102</v>
      </c>
      <c r="B2" t="s">
        <v>40</v>
      </c>
      <c r="C2" t="s">
        <v>1038</v>
      </c>
      <c r="D2" s="73">
        <v>5.603009259259259E-2</v>
      </c>
      <c r="E2" s="73">
        <v>5.5937500000000001E-2</v>
      </c>
      <c r="F2" t="s">
        <v>1039</v>
      </c>
      <c r="G2" s="73">
        <v>5.5254629629629626E-2</v>
      </c>
      <c r="H2">
        <v>74</v>
      </c>
      <c r="I2">
        <v>49</v>
      </c>
    </row>
    <row r="3" spans="1:10" x14ac:dyDescent="0.2">
      <c r="A3">
        <v>132</v>
      </c>
      <c r="B3" t="s">
        <v>853</v>
      </c>
      <c r="C3" t="s">
        <v>1038</v>
      </c>
      <c r="D3" s="73">
        <v>5.7129629629629634E-2</v>
      </c>
      <c r="E3" s="73">
        <v>5.6967592592592597E-2</v>
      </c>
      <c r="F3" t="s">
        <v>1028</v>
      </c>
      <c r="G3" s="73">
        <v>5.6539351851851855E-2</v>
      </c>
      <c r="H3">
        <v>73</v>
      </c>
      <c r="I3">
        <v>48</v>
      </c>
    </row>
    <row r="4" spans="1:10" x14ac:dyDescent="0.2">
      <c r="A4">
        <v>187</v>
      </c>
      <c r="B4" t="s">
        <v>39</v>
      </c>
      <c r="C4" t="s">
        <v>869</v>
      </c>
      <c r="D4" s="73">
        <v>5.9166666666666666E-2</v>
      </c>
      <c r="E4" s="73">
        <v>5.8993055555555556E-2</v>
      </c>
      <c r="F4" t="s">
        <v>1040</v>
      </c>
      <c r="G4" s="73">
        <v>4.9953703703703702E-2</v>
      </c>
      <c r="H4">
        <v>82</v>
      </c>
      <c r="I4">
        <v>47</v>
      </c>
    </row>
    <row r="5" spans="1:10" x14ac:dyDescent="0.2">
      <c r="A5">
        <v>265</v>
      </c>
      <c r="B5" t="s">
        <v>819</v>
      </c>
      <c r="C5" t="s">
        <v>865</v>
      </c>
      <c r="D5" s="73">
        <v>5.9166666666666666E-2</v>
      </c>
      <c r="E5" s="73">
        <v>5.8993055555555556E-2</v>
      </c>
      <c r="F5" t="s">
        <v>44</v>
      </c>
      <c r="G5" t="s">
        <v>44</v>
      </c>
      <c r="H5" t="s">
        <v>44</v>
      </c>
      <c r="I5">
        <v>47</v>
      </c>
    </row>
    <row r="6" spans="1:10" x14ac:dyDescent="0.2">
      <c r="A6">
        <v>367</v>
      </c>
      <c r="B6" t="s">
        <v>922</v>
      </c>
      <c r="C6" t="s">
        <v>1038</v>
      </c>
      <c r="D6" s="73">
        <v>6.5000000000000002E-2</v>
      </c>
      <c r="E6" s="73">
        <v>6.4641203703703701E-2</v>
      </c>
      <c r="F6" t="s">
        <v>44</v>
      </c>
      <c r="G6" t="s">
        <v>44</v>
      </c>
      <c r="H6" t="s">
        <v>44</v>
      </c>
      <c r="I6">
        <v>45</v>
      </c>
    </row>
    <row r="7" spans="1:10" x14ac:dyDescent="0.2">
      <c r="A7">
        <v>429</v>
      </c>
      <c r="B7" t="s">
        <v>1271</v>
      </c>
      <c r="C7" t="s">
        <v>869</v>
      </c>
      <c r="D7" s="73">
        <v>6.6620370370370371E-2</v>
      </c>
      <c r="E7" s="73">
        <v>6.6307870370370378E-2</v>
      </c>
      <c r="F7" t="s">
        <v>1039</v>
      </c>
      <c r="G7" s="73">
        <v>5.5138888888888883E-2</v>
      </c>
      <c r="H7">
        <v>75</v>
      </c>
      <c r="I7">
        <v>44</v>
      </c>
    </row>
    <row r="8" spans="1:10" x14ac:dyDescent="0.2">
      <c r="A8">
        <v>433</v>
      </c>
      <c r="B8" t="s">
        <v>42</v>
      </c>
      <c r="C8" t="s">
        <v>867</v>
      </c>
      <c r="D8" s="73">
        <v>6.6886574074074071E-2</v>
      </c>
      <c r="E8" s="73">
        <v>6.6643518518518519E-2</v>
      </c>
      <c r="F8" t="s">
        <v>1040</v>
      </c>
      <c r="G8" s="73">
        <v>5.2870370370370373E-2</v>
      </c>
      <c r="H8">
        <v>86</v>
      </c>
      <c r="I8" t="s">
        <v>44</v>
      </c>
    </row>
    <row r="9" spans="1:10" x14ac:dyDescent="0.2">
      <c r="A9">
        <v>441</v>
      </c>
      <c r="B9" t="s">
        <v>1099</v>
      </c>
      <c r="C9" t="s">
        <v>1038</v>
      </c>
      <c r="D9" s="73">
        <v>6.7303240740740733E-2</v>
      </c>
      <c r="E9" s="73">
        <v>6.6956018518518512E-2</v>
      </c>
      <c r="F9" t="s">
        <v>44</v>
      </c>
      <c r="G9" t="s">
        <v>44</v>
      </c>
      <c r="H9" t="s">
        <v>44</v>
      </c>
      <c r="I9">
        <v>43</v>
      </c>
      <c r="J9" t="s">
        <v>1035</v>
      </c>
    </row>
    <row r="10" spans="1:10" x14ac:dyDescent="0.2">
      <c r="A10">
        <v>479</v>
      </c>
      <c r="B10" t="s">
        <v>1058</v>
      </c>
      <c r="C10" t="s">
        <v>1038</v>
      </c>
      <c r="D10" s="73">
        <v>6.8321759259259263E-2</v>
      </c>
      <c r="E10" s="73">
        <v>6.7986111111111108E-2</v>
      </c>
      <c r="F10" t="s">
        <v>1030</v>
      </c>
      <c r="G10" s="73">
        <v>6.6446759259259261E-2</v>
      </c>
      <c r="H10">
        <v>62</v>
      </c>
      <c r="I10">
        <v>42</v>
      </c>
    </row>
    <row r="11" spans="1:10" x14ac:dyDescent="0.2">
      <c r="A11">
        <v>553</v>
      </c>
      <c r="B11" t="s">
        <v>1272</v>
      </c>
      <c r="C11" t="s">
        <v>865</v>
      </c>
      <c r="D11" s="73">
        <v>6.9826388888888882E-2</v>
      </c>
      <c r="E11" s="73">
        <v>6.924768518518519E-2</v>
      </c>
      <c r="F11" t="s">
        <v>1033</v>
      </c>
      <c r="G11" s="73">
        <v>6.3333333333333339E-2</v>
      </c>
      <c r="H11">
        <v>65</v>
      </c>
      <c r="I11">
        <v>40</v>
      </c>
      <c r="J11" t="s">
        <v>1035</v>
      </c>
    </row>
    <row r="12" spans="1:10" x14ac:dyDescent="0.2">
      <c r="A12">
        <v>565</v>
      </c>
      <c r="B12" t="s">
        <v>882</v>
      </c>
      <c r="C12" t="s">
        <v>1038</v>
      </c>
      <c r="D12" s="73">
        <v>7.0081018518518515E-2</v>
      </c>
      <c r="E12" s="73">
        <v>6.9050925925925918E-2</v>
      </c>
      <c r="F12" t="s">
        <v>1030</v>
      </c>
      <c r="G12" s="73">
        <v>6.8206018518518527E-2</v>
      </c>
      <c r="H12">
        <v>60</v>
      </c>
      <c r="I12">
        <v>41</v>
      </c>
      <c r="J12" t="s">
        <v>1035</v>
      </c>
    </row>
    <row r="13" spans="1:10" x14ac:dyDescent="0.2">
      <c r="A13">
        <v>568</v>
      </c>
      <c r="B13" t="s">
        <v>925</v>
      </c>
      <c r="C13" t="s">
        <v>1044</v>
      </c>
      <c r="D13" s="73">
        <v>7.013888888888889E-2</v>
      </c>
      <c r="E13" s="73">
        <v>6.9444444444444434E-2</v>
      </c>
      <c r="F13" t="s">
        <v>44</v>
      </c>
      <c r="G13" t="s">
        <v>44</v>
      </c>
      <c r="H13" t="s">
        <v>44</v>
      </c>
      <c r="I13">
        <v>50</v>
      </c>
      <c r="J13" t="s">
        <v>1035</v>
      </c>
    </row>
    <row r="14" spans="1:10" x14ac:dyDescent="0.2">
      <c r="A14">
        <v>576</v>
      </c>
      <c r="B14" t="s">
        <v>647</v>
      </c>
      <c r="C14" t="s">
        <v>865</v>
      </c>
      <c r="D14" s="73">
        <v>7.0567129629629632E-2</v>
      </c>
      <c r="E14" s="73">
        <v>6.997685185185186E-2</v>
      </c>
      <c r="F14" t="s">
        <v>44</v>
      </c>
      <c r="G14" t="s">
        <v>44</v>
      </c>
      <c r="H14" t="s">
        <v>44</v>
      </c>
      <c r="I14">
        <v>39</v>
      </c>
    </row>
    <row r="15" spans="1:10" x14ac:dyDescent="0.2">
      <c r="A15">
        <v>590</v>
      </c>
      <c r="B15" t="s">
        <v>46</v>
      </c>
      <c r="C15" t="s">
        <v>869</v>
      </c>
      <c r="D15" s="73">
        <v>7.1076388888888883E-2</v>
      </c>
      <c r="E15" s="73">
        <v>7.0578703703703713E-2</v>
      </c>
      <c r="F15" t="s">
        <v>44</v>
      </c>
      <c r="G15" t="s">
        <v>44</v>
      </c>
      <c r="H15" t="s">
        <v>44</v>
      </c>
      <c r="I15">
        <v>38</v>
      </c>
    </row>
    <row r="16" spans="1:10" x14ac:dyDescent="0.2">
      <c r="A16">
        <v>608</v>
      </c>
      <c r="B16" t="s">
        <v>897</v>
      </c>
      <c r="C16" t="s">
        <v>869</v>
      </c>
      <c r="D16" s="73">
        <v>7.1516203703703707E-2</v>
      </c>
      <c r="E16" s="73">
        <v>7.0810185185185184E-2</v>
      </c>
      <c r="F16" t="s">
        <v>1029</v>
      </c>
      <c r="G16" s="73">
        <v>5.8888888888888886E-2</v>
      </c>
      <c r="H16">
        <v>70</v>
      </c>
      <c r="I16">
        <v>37</v>
      </c>
      <c r="J16" t="s">
        <v>1035</v>
      </c>
    </row>
    <row r="17" spans="1:10" x14ac:dyDescent="0.2">
      <c r="A17">
        <v>613</v>
      </c>
      <c r="B17" t="s">
        <v>1273</v>
      </c>
      <c r="C17" t="s">
        <v>869</v>
      </c>
      <c r="D17" s="73">
        <v>7.1585648148148148E-2</v>
      </c>
      <c r="E17" s="73">
        <v>7.1145833333333339E-2</v>
      </c>
      <c r="F17" t="s">
        <v>44</v>
      </c>
      <c r="G17" t="s">
        <v>44</v>
      </c>
      <c r="H17" t="s">
        <v>44</v>
      </c>
      <c r="I17">
        <v>35</v>
      </c>
    </row>
    <row r="18" spans="1:10" x14ac:dyDescent="0.2">
      <c r="A18">
        <v>628</v>
      </c>
      <c r="B18" t="s">
        <v>662</v>
      </c>
      <c r="C18" t="s">
        <v>865</v>
      </c>
      <c r="D18" s="73">
        <v>7.2025462962962958E-2</v>
      </c>
      <c r="E18" s="73">
        <v>7.1319444444444449E-2</v>
      </c>
      <c r="F18" t="s">
        <v>44</v>
      </c>
      <c r="G18" t="s">
        <v>44</v>
      </c>
      <c r="H18" t="s">
        <v>44</v>
      </c>
      <c r="I18">
        <v>34</v>
      </c>
    </row>
    <row r="19" spans="1:10" x14ac:dyDescent="0.2">
      <c r="A19">
        <v>653</v>
      </c>
      <c r="B19" t="s">
        <v>1109</v>
      </c>
      <c r="C19" t="s">
        <v>1038</v>
      </c>
      <c r="D19" s="73">
        <v>7.2673611111111105E-2</v>
      </c>
      <c r="E19" s="73">
        <v>7.0879629629629626E-2</v>
      </c>
      <c r="F19" t="s">
        <v>44</v>
      </c>
      <c r="G19" t="s">
        <v>44</v>
      </c>
      <c r="H19" t="s">
        <v>44</v>
      </c>
      <c r="I19">
        <v>36</v>
      </c>
    </row>
    <row r="20" spans="1:10" x14ac:dyDescent="0.2">
      <c r="A20">
        <v>749</v>
      </c>
      <c r="B20" t="s">
        <v>816</v>
      </c>
      <c r="C20" t="s">
        <v>869</v>
      </c>
      <c r="D20" s="73">
        <v>7.5335648148148152E-2</v>
      </c>
      <c r="E20" s="73">
        <v>7.4618055555555562E-2</v>
      </c>
      <c r="F20" t="s">
        <v>1027</v>
      </c>
      <c r="G20" s="73">
        <v>6.2048611111111117E-2</v>
      </c>
      <c r="H20">
        <v>66</v>
      </c>
      <c r="I20">
        <v>33</v>
      </c>
    </row>
    <row r="21" spans="1:10" x14ac:dyDescent="0.2">
      <c r="A21">
        <v>750</v>
      </c>
      <c r="B21" t="s">
        <v>1236</v>
      </c>
      <c r="C21" t="s">
        <v>867</v>
      </c>
      <c r="D21" s="73">
        <v>7.5347222222222218E-2</v>
      </c>
      <c r="E21" s="73">
        <v>7.4849537037037034E-2</v>
      </c>
      <c r="F21" t="s">
        <v>1040</v>
      </c>
      <c r="G21" s="73">
        <v>6.0196759259259262E-2</v>
      </c>
      <c r="H21">
        <v>76</v>
      </c>
      <c r="I21">
        <v>49</v>
      </c>
    </row>
    <row r="22" spans="1:10" x14ac:dyDescent="0.2">
      <c r="A22">
        <v>799</v>
      </c>
      <c r="B22" t="s">
        <v>1274</v>
      </c>
      <c r="C22" t="s">
        <v>865</v>
      </c>
      <c r="D22" s="73">
        <v>7.677083333333333E-2</v>
      </c>
      <c r="E22" s="73">
        <v>7.5949074074074072E-2</v>
      </c>
      <c r="F22" t="s">
        <v>44</v>
      </c>
      <c r="G22" t="s">
        <v>44</v>
      </c>
      <c r="H22" t="s">
        <v>44</v>
      </c>
      <c r="I22">
        <v>32</v>
      </c>
    </row>
    <row r="23" spans="1:10" x14ac:dyDescent="0.2">
      <c r="A23">
        <v>862</v>
      </c>
      <c r="B23" t="s">
        <v>641</v>
      </c>
      <c r="C23" t="s">
        <v>869</v>
      </c>
      <c r="D23" s="73">
        <v>7.8344907407407405E-2</v>
      </c>
      <c r="E23" s="73">
        <v>7.7881944444444448E-2</v>
      </c>
      <c r="F23" t="s">
        <v>1030</v>
      </c>
      <c r="G23" s="73">
        <v>6.6527777777777783E-2</v>
      </c>
      <c r="H23">
        <v>62</v>
      </c>
      <c r="I23">
        <v>31</v>
      </c>
    </row>
    <row r="24" spans="1:10" x14ac:dyDescent="0.2">
      <c r="A24">
        <v>894</v>
      </c>
      <c r="B24" t="s">
        <v>1193</v>
      </c>
      <c r="C24" t="s">
        <v>1044</v>
      </c>
      <c r="D24" s="73">
        <v>7.9293981481481479E-2</v>
      </c>
      <c r="E24" s="73">
        <v>7.857638888888889E-2</v>
      </c>
      <c r="F24" t="s">
        <v>44</v>
      </c>
      <c r="G24" t="s">
        <v>44</v>
      </c>
      <c r="H24" t="s">
        <v>44</v>
      </c>
      <c r="I24">
        <v>48</v>
      </c>
    </row>
    <row r="25" spans="1:10" x14ac:dyDescent="0.2">
      <c r="A25">
        <v>915</v>
      </c>
      <c r="B25" t="s">
        <v>1059</v>
      </c>
      <c r="C25" t="s">
        <v>867</v>
      </c>
      <c r="D25" s="73">
        <v>7.9745370370370369E-2</v>
      </c>
      <c r="E25" s="73">
        <v>7.8657407407407412E-2</v>
      </c>
      <c r="F25" t="s">
        <v>44</v>
      </c>
      <c r="G25" t="s">
        <v>44</v>
      </c>
      <c r="H25" t="s">
        <v>44</v>
      </c>
      <c r="I25">
        <v>47</v>
      </c>
    </row>
    <row r="26" spans="1:10" x14ac:dyDescent="0.2">
      <c r="A26">
        <v>1002</v>
      </c>
      <c r="B26" t="s">
        <v>899</v>
      </c>
      <c r="C26" t="s">
        <v>865</v>
      </c>
      <c r="D26" s="73">
        <v>8.2129629629629622E-2</v>
      </c>
      <c r="E26" s="73">
        <v>8.0960648148148143E-2</v>
      </c>
      <c r="F26" t="s">
        <v>44</v>
      </c>
      <c r="G26" t="s">
        <v>44</v>
      </c>
      <c r="H26" t="s">
        <v>44</v>
      </c>
      <c r="I26">
        <v>30</v>
      </c>
    </row>
    <row r="27" spans="1:10" x14ac:dyDescent="0.2">
      <c r="A27">
        <v>1009</v>
      </c>
      <c r="B27" t="s">
        <v>52</v>
      </c>
      <c r="C27" t="s">
        <v>865</v>
      </c>
      <c r="D27" s="73">
        <v>8.2210648148148144E-2</v>
      </c>
      <c r="E27" s="73">
        <v>8.1342592592592591E-2</v>
      </c>
      <c r="F27" t="s">
        <v>1032</v>
      </c>
      <c r="G27" s="73">
        <v>7.3171296296296304E-2</v>
      </c>
      <c r="H27">
        <v>56</v>
      </c>
      <c r="I27">
        <v>28</v>
      </c>
    </row>
    <row r="28" spans="1:10" x14ac:dyDescent="0.2">
      <c r="A28">
        <v>1010</v>
      </c>
      <c r="B28" t="s">
        <v>1042</v>
      </c>
      <c r="C28" t="s">
        <v>1038</v>
      </c>
      <c r="D28" s="73">
        <v>8.2314814814814813E-2</v>
      </c>
      <c r="E28" s="73">
        <v>8.1215277777777775E-2</v>
      </c>
      <c r="F28" t="s">
        <v>1036</v>
      </c>
      <c r="G28" s="73">
        <v>7.9756944444444436E-2</v>
      </c>
      <c r="H28">
        <v>52</v>
      </c>
      <c r="I28">
        <v>29</v>
      </c>
    </row>
    <row r="29" spans="1:10" x14ac:dyDescent="0.2">
      <c r="A29">
        <v>1038</v>
      </c>
      <c r="B29" t="s">
        <v>639</v>
      </c>
      <c r="C29" t="s">
        <v>1245</v>
      </c>
      <c r="D29" s="73">
        <v>8.3090277777777777E-2</v>
      </c>
      <c r="E29" s="73">
        <v>8.222222222222221E-2</v>
      </c>
      <c r="F29" t="s">
        <v>1039</v>
      </c>
      <c r="G29" s="73">
        <v>6.0300925925925924E-2</v>
      </c>
      <c r="H29">
        <v>68</v>
      </c>
      <c r="I29">
        <v>27</v>
      </c>
    </row>
    <row r="30" spans="1:10" x14ac:dyDescent="0.2">
      <c r="A30">
        <v>1048</v>
      </c>
      <c r="B30" t="s">
        <v>1246</v>
      </c>
      <c r="C30" t="s">
        <v>866</v>
      </c>
      <c r="D30" s="73">
        <v>8.3391203703703717E-2</v>
      </c>
      <c r="E30" s="73">
        <v>8.2199074074074077E-2</v>
      </c>
      <c r="F30" t="s">
        <v>1033</v>
      </c>
      <c r="G30" s="73">
        <v>7.8194444444444441E-2</v>
      </c>
      <c r="H30">
        <v>58</v>
      </c>
      <c r="I30">
        <v>46</v>
      </c>
    </row>
    <row r="31" spans="1:10" x14ac:dyDescent="0.2">
      <c r="A31">
        <v>1051</v>
      </c>
      <c r="B31" t="s">
        <v>1113</v>
      </c>
      <c r="C31" t="s">
        <v>1044</v>
      </c>
      <c r="D31" s="73">
        <v>8.340277777777777E-2</v>
      </c>
      <c r="E31" s="73">
        <v>8.2199074074074077E-2</v>
      </c>
      <c r="F31" t="s">
        <v>44</v>
      </c>
      <c r="G31" t="s">
        <v>44</v>
      </c>
      <c r="H31" t="s">
        <v>44</v>
      </c>
      <c r="I31">
        <v>46</v>
      </c>
      <c r="J31" t="s">
        <v>1035</v>
      </c>
    </row>
    <row r="32" spans="1:10" x14ac:dyDescent="0.2">
      <c r="A32">
        <v>1055</v>
      </c>
      <c r="B32" t="s">
        <v>1244</v>
      </c>
      <c r="C32" t="s">
        <v>1245</v>
      </c>
      <c r="D32" s="73">
        <v>8.3472222222222225E-2</v>
      </c>
      <c r="E32" s="73">
        <v>8.2256944444444438E-2</v>
      </c>
      <c r="F32" t="s">
        <v>1040</v>
      </c>
      <c r="G32" s="73">
        <v>5.4467592592592595E-2</v>
      </c>
      <c r="H32">
        <v>75</v>
      </c>
      <c r="I32">
        <v>26</v>
      </c>
    </row>
    <row r="33" spans="1:10" x14ac:dyDescent="0.2">
      <c r="A33">
        <v>1056</v>
      </c>
      <c r="B33" t="s">
        <v>651</v>
      </c>
      <c r="C33" t="s">
        <v>1044</v>
      </c>
      <c r="D33" s="73">
        <v>8.3506944444444453E-2</v>
      </c>
      <c r="E33" s="73">
        <v>8.2314814814814813E-2</v>
      </c>
      <c r="F33" t="s">
        <v>44</v>
      </c>
      <c r="G33" t="s">
        <v>44</v>
      </c>
      <c r="H33" t="s">
        <v>44</v>
      </c>
      <c r="I33">
        <v>44</v>
      </c>
    </row>
    <row r="34" spans="1:10" x14ac:dyDescent="0.2">
      <c r="A34">
        <v>1059</v>
      </c>
      <c r="B34" t="s">
        <v>1275</v>
      </c>
      <c r="C34" t="s">
        <v>867</v>
      </c>
      <c r="D34" s="73">
        <v>8.3518518518518506E-2</v>
      </c>
      <c r="E34" s="73">
        <v>8.2361111111111107E-2</v>
      </c>
      <c r="F34" t="s">
        <v>1029</v>
      </c>
      <c r="G34" s="73">
        <v>6.7141203703703703E-2</v>
      </c>
      <c r="H34">
        <v>68</v>
      </c>
      <c r="I34">
        <v>43</v>
      </c>
    </row>
    <row r="35" spans="1:10" x14ac:dyDescent="0.2">
      <c r="A35">
        <v>1103</v>
      </c>
      <c r="B35" t="s">
        <v>640</v>
      </c>
      <c r="C35" t="s">
        <v>869</v>
      </c>
      <c r="D35" s="73">
        <v>8.4918981481481484E-2</v>
      </c>
      <c r="E35" s="73">
        <v>8.2881944444444453E-2</v>
      </c>
      <c r="F35" t="s">
        <v>1031</v>
      </c>
      <c r="G35" s="73">
        <v>7.329861111111112E-2</v>
      </c>
      <c r="H35">
        <v>56</v>
      </c>
      <c r="I35">
        <v>25</v>
      </c>
      <c r="J35" t="s">
        <v>1035</v>
      </c>
    </row>
    <row r="36" spans="1:10" x14ac:dyDescent="0.2">
      <c r="A36">
        <v>1118</v>
      </c>
      <c r="B36" t="s">
        <v>1069</v>
      </c>
      <c r="C36" t="s">
        <v>866</v>
      </c>
      <c r="D36" s="73">
        <v>8.5451388888888882E-2</v>
      </c>
      <c r="E36" s="73">
        <v>8.446759259259258E-2</v>
      </c>
      <c r="F36" t="s">
        <v>1033</v>
      </c>
      <c r="G36" s="73">
        <v>7.6226851851851851E-2</v>
      </c>
      <c r="H36">
        <v>60</v>
      </c>
      <c r="I36">
        <v>42</v>
      </c>
    </row>
    <row r="37" spans="1:10" x14ac:dyDescent="0.2">
      <c r="A37">
        <v>1122</v>
      </c>
      <c r="B37" t="s">
        <v>642</v>
      </c>
      <c r="C37" t="s">
        <v>869</v>
      </c>
      <c r="D37" s="73">
        <v>8.5590277777777779E-2</v>
      </c>
      <c r="E37" s="73">
        <v>8.4490740740740741E-2</v>
      </c>
      <c r="F37" t="s">
        <v>1032</v>
      </c>
      <c r="G37" s="73">
        <v>7.2812500000000002E-2</v>
      </c>
      <c r="H37">
        <v>56</v>
      </c>
      <c r="I37">
        <v>24</v>
      </c>
    </row>
    <row r="38" spans="1:10" x14ac:dyDescent="0.2">
      <c r="A38">
        <v>1181</v>
      </c>
      <c r="B38" t="s">
        <v>1131</v>
      </c>
      <c r="C38" t="s">
        <v>1038</v>
      </c>
      <c r="D38" s="73">
        <v>8.8078703703703701E-2</v>
      </c>
      <c r="E38" s="73">
        <v>8.6851851851851847E-2</v>
      </c>
      <c r="F38" t="s">
        <v>44</v>
      </c>
      <c r="G38" t="s">
        <v>44</v>
      </c>
      <c r="H38" t="s">
        <v>44</v>
      </c>
      <c r="I38">
        <v>23</v>
      </c>
    </row>
    <row r="39" spans="1:10" x14ac:dyDescent="0.2">
      <c r="A39">
        <v>1212</v>
      </c>
      <c r="B39" t="s">
        <v>940</v>
      </c>
      <c r="C39" t="s">
        <v>1044</v>
      </c>
      <c r="D39" s="73">
        <v>8.9120370370370364E-2</v>
      </c>
      <c r="E39" s="73">
        <v>8.7199074074074068E-2</v>
      </c>
      <c r="F39" t="s">
        <v>44</v>
      </c>
      <c r="G39" t="s">
        <v>44</v>
      </c>
      <c r="H39" t="s">
        <v>44</v>
      </c>
      <c r="I39">
        <v>41</v>
      </c>
    </row>
    <row r="40" spans="1:10" x14ac:dyDescent="0.2">
      <c r="A40">
        <v>1217</v>
      </c>
      <c r="B40" t="s">
        <v>43</v>
      </c>
      <c r="C40" t="s">
        <v>865</v>
      </c>
      <c r="D40" s="73">
        <v>8.9293981481481488E-2</v>
      </c>
      <c r="E40" s="73">
        <v>8.8171296296296289E-2</v>
      </c>
      <c r="F40" t="s">
        <v>1036</v>
      </c>
      <c r="G40" s="73">
        <v>8.2638888888888887E-2</v>
      </c>
      <c r="H40">
        <v>50</v>
      </c>
      <c r="I40">
        <v>22</v>
      </c>
    </row>
    <row r="41" spans="1:10" x14ac:dyDescent="0.2">
      <c r="A41">
        <v>1258</v>
      </c>
      <c r="B41" t="s">
        <v>652</v>
      </c>
      <c r="C41" t="s">
        <v>867</v>
      </c>
      <c r="D41" s="73">
        <v>9.116898148148149E-2</v>
      </c>
      <c r="E41" s="73">
        <v>8.965277777777779E-2</v>
      </c>
      <c r="F41" t="s">
        <v>1029</v>
      </c>
      <c r="G41" s="73">
        <v>7.1134259259259258E-2</v>
      </c>
      <c r="H41">
        <v>64</v>
      </c>
      <c r="I41">
        <v>40</v>
      </c>
    </row>
    <row r="42" spans="1:10" x14ac:dyDescent="0.2">
      <c r="A42">
        <v>1311</v>
      </c>
      <c r="B42" t="s">
        <v>1121</v>
      </c>
      <c r="C42" t="s">
        <v>867</v>
      </c>
      <c r="D42" s="73">
        <v>9.3842592592592589E-2</v>
      </c>
      <c r="E42" s="73">
        <v>9.2557870370370374E-2</v>
      </c>
      <c r="F42" t="s">
        <v>1030</v>
      </c>
      <c r="G42" s="73">
        <v>7.7465277777777772E-2</v>
      </c>
      <c r="H42">
        <v>59</v>
      </c>
      <c r="I42">
        <v>39</v>
      </c>
    </row>
    <row r="43" spans="1:10" x14ac:dyDescent="0.2">
      <c r="A43">
        <v>1320</v>
      </c>
      <c r="B43" t="s">
        <v>57</v>
      </c>
      <c r="C43" t="s">
        <v>869</v>
      </c>
      <c r="D43" s="73">
        <v>9.4097222222222221E-2</v>
      </c>
      <c r="E43" s="73">
        <v>9.2152777777777764E-2</v>
      </c>
      <c r="F43" t="s">
        <v>1036</v>
      </c>
      <c r="G43" s="73">
        <v>8.1504629629629635E-2</v>
      </c>
      <c r="H43">
        <v>50</v>
      </c>
      <c r="I43">
        <v>21</v>
      </c>
    </row>
    <row r="44" spans="1:10" x14ac:dyDescent="0.2">
      <c r="A44">
        <v>1329</v>
      </c>
      <c r="B44" t="s">
        <v>1197</v>
      </c>
      <c r="C44" t="s">
        <v>865</v>
      </c>
      <c r="D44" s="73">
        <v>9.449074074074075E-2</v>
      </c>
      <c r="E44" s="73">
        <v>9.2997685185185183E-2</v>
      </c>
      <c r="F44" t="s">
        <v>1036</v>
      </c>
      <c r="G44" s="73">
        <v>8.5057870370370367E-2</v>
      </c>
      <c r="H44">
        <v>48</v>
      </c>
      <c r="I44">
        <v>19</v>
      </c>
    </row>
    <row r="45" spans="1:10" x14ac:dyDescent="0.2">
      <c r="A45">
        <v>1332</v>
      </c>
      <c r="B45" t="s">
        <v>1276</v>
      </c>
      <c r="C45" t="s">
        <v>866</v>
      </c>
      <c r="D45" s="73">
        <v>9.449074074074075E-2</v>
      </c>
      <c r="E45" s="73">
        <v>9.297453703703705E-2</v>
      </c>
      <c r="F45" t="s">
        <v>1032</v>
      </c>
      <c r="G45" s="73">
        <v>8.7662037037037024E-2</v>
      </c>
      <c r="H45">
        <v>52</v>
      </c>
      <c r="I45">
        <v>38</v>
      </c>
    </row>
    <row r="46" spans="1:10" x14ac:dyDescent="0.2">
      <c r="A46">
        <v>1340</v>
      </c>
      <c r="B46" t="s">
        <v>930</v>
      </c>
      <c r="C46" t="s">
        <v>865</v>
      </c>
      <c r="D46" s="73">
        <v>9.4745370370370383E-2</v>
      </c>
      <c r="E46" s="73">
        <v>9.2824074074074073E-2</v>
      </c>
      <c r="F46" t="s">
        <v>44</v>
      </c>
      <c r="G46" t="s">
        <v>44</v>
      </c>
      <c r="H46" t="s">
        <v>44</v>
      </c>
      <c r="I46">
        <v>20</v>
      </c>
    </row>
    <row r="47" spans="1:10" x14ac:dyDescent="0.2">
      <c r="A47">
        <v>1373</v>
      </c>
      <c r="B47" t="s">
        <v>55</v>
      </c>
      <c r="C47" t="s">
        <v>866</v>
      </c>
      <c r="D47" s="73">
        <v>9.6678240740740731E-2</v>
      </c>
      <c r="E47" s="73">
        <v>9.4722222222222222E-2</v>
      </c>
      <c r="F47" t="s">
        <v>1031</v>
      </c>
      <c r="G47" s="73">
        <v>8.4444444444444447E-2</v>
      </c>
      <c r="H47">
        <v>54</v>
      </c>
      <c r="I47">
        <v>37</v>
      </c>
    </row>
    <row r="48" spans="1:10" x14ac:dyDescent="0.2">
      <c r="A48">
        <v>1381</v>
      </c>
      <c r="B48" t="s">
        <v>859</v>
      </c>
      <c r="C48" t="s">
        <v>869</v>
      </c>
      <c r="D48" s="73">
        <v>9.6979166666666672E-2</v>
      </c>
      <c r="E48" s="73">
        <v>9.5069444444444443E-2</v>
      </c>
      <c r="F48" t="s">
        <v>44</v>
      </c>
      <c r="G48" t="s">
        <v>44</v>
      </c>
      <c r="H48" t="s">
        <v>44</v>
      </c>
      <c r="I48">
        <v>18</v>
      </c>
    </row>
    <row r="49" spans="1:10" x14ac:dyDescent="0.2">
      <c r="A49">
        <v>1395</v>
      </c>
      <c r="B49" t="s">
        <v>1277</v>
      </c>
      <c r="C49" t="s">
        <v>866</v>
      </c>
      <c r="D49" s="73">
        <v>9.7581018518518525E-2</v>
      </c>
      <c r="E49" s="73">
        <v>9.6134259259259267E-2</v>
      </c>
      <c r="F49" t="s">
        <v>44</v>
      </c>
      <c r="G49" t="s">
        <v>44</v>
      </c>
      <c r="H49" t="s">
        <v>44</v>
      </c>
      <c r="I49" t="s">
        <v>44</v>
      </c>
    </row>
    <row r="50" spans="1:10" x14ac:dyDescent="0.2">
      <c r="A50">
        <v>1400</v>
      </c>
      <c r="B50" t="s">
        <v>650</v>
      </c>
      <c r="C50" t="s">
        <v>869</v>
      </c>
      <c r="D50" s="73">
        <v>9.8414351851851836E-2</v>
      </c>
      <c r="E50" s="73">
        <v>9.6481481481481488E-2</v>
      </c>
      <c r="F50" t="s">
        <v>1036</v>
      </c>
      <c r="G50" s="73">
        <v>8.4606481481481477E-2</v>
      </c>
      <c r="H50">
        <v>49</v>
      </c>
      <c r="I50">
        <v>17</v>
      </c>
    </row>
    <row r="51" spans="1:10" x14ac:dyDescent="0.2">
      <c r="A51">
        <v>1415</v>
      </c>
      <c r="B51" t="s">
        <v>643</v>
      </c>
      <c r="C51" t="s">
        <v>866</v>
      </c>
      <c r="D51" s="73">
        <v>0.10016203703703704</v>
      </c>
      <c r="E51" s="73">
        <v>9.8217592592592592E-2</v>
      </c>
      <c r="F51" t="s">
        <v>1036</v>
      </c>
      <c r="G51" s="73">
        <v>9.1701388888888888E-2</v>
      </c>
      <c r="H51">
        <v>50</v>
      </c>
      <c r="I51">
        <v>36</v>
      </c>
    </row>
    <row r="52" spans="1:10" x14ac:dyDescent="0.2">
      <c r="A52">
        <v>1420</v>
      </c>
      <c r="B52" t="s">
        <v>1230</v>
      </c>
      <c r="C52" t="s">
        <v>1044</v>
      </c>
      <c r="D52" s="73">
        <v>0.1007986111111111</v>
      </c>
      <c r="E52" s="73">
        <v>9.8842592592592593E-2</v>
      </c>
      <c r="F52" t="s">
        <v>1031</v>
      </c>
      <c r="G52" s="73">
        <v>8.1655092592592585E-2</v>
      </c>
      <c r="H52">
        <v>56</v>
      </c>
      <c r="I52">
        <v>34</v>
      </c>
    </row>
    <row r="53" spans="1:10" x14ac:dyDescent="0.2">
      <c r="A53">
        <v>1421</v>
      </c>
      <c r="B53" t="s">
        <v>61</v>
      </c>
      <c r="C53" t="s">
        <v>866</v>
      </c>
      <c r="D53" s="73">
        <v>0.10089120370370371</v>
      </c>
      <c r="E53" s="73">
        <v>9.8819444444444446E-2</v>
      </c>
      <c r="F53" t="s">
        <v>1036</v>
      </c>
      <c r="G53" s="73">
        <v>9.3171296296296294E-2</v>
      </c>
      <c r="H53">
        <v>49</v>
      </c>
      <c r="I53">
        <v>35</v>
      </c>
    </row>
    <row r="54" spans="1:10" x14ac:dyDescent="0.2">
      <c r="A54">
        <v>1478</v>
      </c>
      <c r="B54" t="s">
        <v>934</v>
      </c>
      <c r="C54" t="s">
        <v>869</v>
      </c>
      <c r="D54" s="73">
        <v>0.10690972222222223</v>
      </c>
      <c r="E54" s="73">
        <v>0.10505787037037036</v>
      </c>
      <c r="F54" t="s">
        <v>44</v>
      </c>
      <c r="G54" t="s">
        <v>44</v>
      </c>
      <c r="H54" t="s">
        <v>44</v>
      </c>
      <c r="I54">
        <v>16</v>
      </c>
    </row>
    <row r="55" spans="1:10" x14ac:dyDescent="0.2">
      <c r="A55">
        <v>1497</v>
      </c>
      <c r="B55" t="s">
        <v>658</v>
      </c>
      <c r="C55" t="s">
        <v>869</v>
      </c>
      <c r="D55" s="73">
        <v>0.10849537037037038</v>
      </c>
      <c r="E55" s="73">
        <v>0.10643518518518519</v>
      </c>
      <c r="F55" t="s">
        <v>1036</v>
      </c>
      <c r="G55" s="73">
        <v>9.3333333333333338E-2</v>
      </c>
      <c r="H55">
        <v>44</v>
      </c>
      <c r="I55">
        <v>15</v>
      </c>
    </row>
    <row r="56" spans="1:10" x14ac:dyDescent="0.2">
      <c r="A56">
        <v>1535</v>
      </c>
      <c r="B56" t="s">
        <v>987</v>
      </c>
      <c r="C56" t="s">
        <v>866</v>
      </c>
      <c r="D56" s="73">
        <v>0.11482638888888889</v>
      </c>
      <c r="E56" s="73">
        <v>0.11273148148148149</v>
      </c>
      <c r="F56" t="s">
        <v>44</v>
      </c>
      <c r="G56" t="s">
        <v>44</v>
      </c>
      <c r="H56" t="s">
        <v>44</v>
      </c>
      <c r="I56">
        <v>33</v>
      </c>
    </row>
    <row r="57" spans="1:10" x14ac:dyDescent="0.2">
      <c r="A57">
        <v>1536</v>
      </c>
      <c r="B57" t="s">
        <v>988</v>
      </c>
      <c r="C57" t="s">
        <v>866</v>
      </c>
      <c r="D57" s="73">
        <v>0.11509259259259259</v>
      </c>
      <c r="E57" s="73">
        <v>0.11298611111111112</v>
      </c>
      <c r="F57" t="s">
        <v>44</v>
      </c>
      <c r="G57" t="s">
        <v>44</v>
      </c>
      <c r="H57" t="s">
        <v>44</v>
      </c>
      <c r="I57">
        <v>32</v>
      </c>
      <c r="J57" t="s">
        <v>1035</v>
      </c>
    </row>
    <row r="58" spans="1:10" x14ac:dyDescent="0.2">
      <c r="A58">
        <v>1544</v>
      </c>
      <c r="B58" t="s">
        <v>1037</v>
      </c>
      <c r="C58" t="s">
        <v>867</v>
      </c>
      <c r="D58" s="73">
        <v>0.11702546296296296</v>
      </c>
      <c r="E58" s="73">
        <v>0.11508101851851853</v>
      </c>
      <c r="F58" t="s">
        <v>1032</v>
      </c>
      <c r="G58" s="73">
        <v>9.1307870370370373E-2</v>
      </c>
      <c r="H58">
        <v>50</v>
      </c>
      <c r="I58">
        <v>31</v>
      </c>
      <c r="J58" t="s">
        <v>1035</v>
      </c>
    </row>
    <row r="59" spans="1:10" x14ac:dyDescent="0.2">
      <c r="A59">
        <v>1560</v>
      </c>
      <c r="B59" t="s">
        <v>936</v>
      </c>
      <c r="C59" t="s">
        <v>866</v>
      </c>
      <c r="D59" s="73">
        <v>0.1277777777777778</v>
      </c>
      <c r="E59" s="73">
        <v>0.12567129629629628</v>
      </c>
      <c r="F59" t="s">
        <v>44</v>
      </c>
      <c r="G59" t="s">
        <v>44</v>
      </c>
      <c r="H59" t="s">
        <v>44</v>
      </c>
      <c r="I59">
        <v>30</v>
      </c>
    </row>
    <row r="60" spans="1:10" x14ac:dyDescent="0.2">
      <c r="A60">
        <v>1558</v>
      </c>
      <c r="B60" t="s">
        <v>976</v>
      </c>
      <c r="C60" t="s">
        <v>866</v>
      </c>
      <c r="D60" s="73">
        <v>0.12849537037037037</v>
      </c>
      <c r="E60" s="73">
        <v>0.12637731481481482</v>
      </c>
      <c r="F60" t="s">
        <v>44</v>
      </c>
      <c r="G60" t="s">
        <v>44</v>
      </c>
      <c r="H60" t="s">
        <v>44</v>
      </c>
      <c r="I60">
        <v>29</v>
      </c>
    </row>
    <row r="61" spans="1:10" x14ac:dyDescent="0.2">
      <c r="A61">
        <v>1559</v>
      </c>
      <c r="B61" t="s">
        <v>1153</v>
      </c>
      <c r="C61" t="s">
        <v>1044</v>
      </c>
      <c r="D61" s="73">
        <v>0.12850694444444444</v>
      </c>
      <c r="E61" s="73">
        <v>0.12641203703703704</v>
      </c>
      <c r="F61" t="s">
        <v>44</v>
      </c>
      <c r="G61" t="s">
        <v>44</v>
      </c>
      <c r="H61" t="s">
        <v>44</v>
      </c>
      <c r="I61">
        <v>28</v>
      </c>
      <c r="J61" t="s">
        <v>1035</v>
      </c>
    </row>
    <row r="62" spans="1:10" x14ac:dyDescent="0.2">
      <c r="A62">
        <v>1563</v>
      </c>
      <c r="B62" t="s">
        <v>989</v>
      </c>
      <c r="C62" t="s">
        <v>867</v>
      </c>
      <c r="D62" s="73">
        <v>0.12884259259259259</v>
      </c>
      <c r="E62" s="73">
        <v>0.12672453703703704</v>
      </c>
      <c r="F62" t="s">
        <v>1036</v>
      </c>
      <c r="G62" s="73">
        <v>0.1074537037037037</v>
      </c>
      <c r="H62">
        <v>43</v>
      </c>
      <c r="I62">
        <v>27</v>
      </c>
    </row>
    <row r="63" spans="1:10" x14ac:dyDescent="0.2">
      <c r="A63">
        <v>1562</v>
      </c>
      <c r="B63" t="s">
        <v>1278</v>
      </c>
      <c r="C63" t="s">
        <v>866</v>
      </c>
      <c r="D63" s="73">
        <v>0.12902777777777777</v>
      </c>
      <c r="E63" s="73">
        <v>0.12697916666666667</v>
      </c>
      <c r="F63" t="s">
        <v>1036</v>
      </c>
      <c r="G63" s="73">
        <v>0.11730324074074074</v>
      </c>
      <c r="H63">
        <v>39</v>
      </c>
      <c r="I63">
        <v>26</v>
      </c>
    </row>
  </sheetData>
  <autoFilter ref="A1:J63" xr:uid="{4CE0C836-C8AD-400A-A94E-0DE635141728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90"/>
  <sheetViews>
    <sheetView topLeftCell="A2" zoomScale="70" zoomScaleNormal="70" workbookViewId="0">
      <selection activeCell="F948" sqref="F948"/>
    </sheetView>
  </sheetViews>
  <sheetFormatPr baseColWidth="10" defaultColWidth="9.1640625" defaultRowHeight="15" x14ac:dyDescent="0.2"/>
  <cols>
    <col min="1" max="4" width="20.83203125" customWidth="1"/>
    <col min="5" max="5" width="25.1640625" style="26" customWidth="1"/>
    <col min="7" max="7" width="10.83203125" bestFit="1" customWidth="1"/>
    <col min="8" max="8" width="15.83203125" style="26" customWidth="1"/>
    <col min="9" max="9" width="9.1640625" style="26"/>
  </cols>
  <sheetData>
    <row r="1" spans="1:15" ht="16" thickBot="1" x14ac:dyDescent="0.25"/>
    <row r="2" spans="1:15" ht="48" x14ac:dyDescent="0.2">
      <c r="A2" s="102" t="s">
        <v>624</v>
      </c>
      <c r="B2" s="102"/>
      <c r="C2" s="27" t="s">
        <v>623</v>
      </c>
      <c r="H2" s="53">
        <v>43556</v>
      </c>
      <c r="L2" s="33" t="s">
        <v>627</v>
      </c>
      <c r="M2" s="34" t="s">
        <v>630</v>
      </c>
    </row>
    <row r="3" spans="1:15" x14ac:dyDescent="0.2">
      <c r="A3" s="21" t="s">
        <v>63</v>
      </c>
      <c r="B3" s="21" t="s">
        <v>64</v>
      </c>
      <c r="C3" s="21" t="s">
        <v>549</v>
      </c>
      <c r="D3" s="21"/>
      <c r="E3" s="24" t="s">
        <v>548</v>
      </c>
      <c r="F3" s="21" t="s">
        <v>547</v>
      </c>
      <c r="G3" s="21" t="s">
        <v>65</v>
      </c>
      <c r="H3" s="24" t="s">
        <v>625</v>
      </c>
      <c r="I3" s="24" t="s">
        <v>626</v>
      </c>
      <c r="L3" s="29">
        <v>16</v>
      </c>
      <c r="M3" s="30" t="s">
        <v>13</v>
      </c>
      <c r="O3" t="s">
        <v>628</v>
      </c>
    </row>
    <row r="4" spans="1:15" x14ac:dyDescent="0.2">
      <c r="A4" t="s">
        <v>1011</v>
      </c>
      <c r="B4" t="s">
        <v>572</v>
      </c>
      <c r="E4" s="26" t="str">
        <f t="shared" ref="E4:E67" si="0">+B4&amp;" "&amp;A4</f>
        <v>Rebecca Adams</v>
      </c>
      <c r="F4" t="s">
        <v>12</v>
      </c>
      <c r="G4" s="41">
        <v>29631</v>
      </c>
      <c r="H4" s="26">
        <f t="shared" ref="H4:H67" si="1">+(YEAR($H$2)-YEAR(G4))+IF(G4=$H$2,0,IF(MONTH(G4)&gt;3,-1,))</f>
        <v>38</v>
      </c>
      <c r="I4" s="26" t="str">
        <f t="shared" ref="I4:I67" si="2">+VLOOKUP(H4,$L$3:$M$97,2,FALSE)</f>
        <v>SEN</v>
      </c>
      <c r="L4" s="29">
        <v>17</v>
      </c>
      <c r="M4" s="30" t="s">
        <v>13</v>
      </c>
    </row>
    <row r="5" spans="1:15" ht="16" x14ac:dyDescent="0.2">
      <c r="A5" s="22" t="s">
        <v>66</v>
      </c>
      <c r="B5" s="22" t="s">
        <v>67</v>
      </c>
      <c r="C5" s="22"/>
      <c r="D5" s="22"/>
      <c r="E5" s="25" t="str">
        <f t="shared" si="0"/>
        <v>Naomi Aitken</v>
      </c>
      <c r="F5" s="22" t="s">
        <v>12</v>
      </c>
      <c r="G5" s="23">
        <v>30196</v>
      </c>
      <c r="H5" s="28">
        <f t="shared" si="1"/>
        <v>36</v>
      </c>
      <c r="I5" s="26" t="str">
        <f t="shared" si="2"/>
        <v>SEN</v>
      </c>
      <c r="L5" s="29">
        <v>18</v>
      </c>
      <c r="M5" s="30" t="s">
        <v>13</v>
      </c>
    </row>
    <row r="6" spans="1:15" ht="16" x14ac:dyDescent="0.2">
      <c r="A6" s="22" t="s">
        <v>66</v>
      </c>
      <c r="B6" s="22" t="s">
        <v>68</v>
      </c>
      <c r="C6" s="22"/>
      <c r="D6" s="22"/>
      <c r="E6" s="25" t="str">
        <f t="shared" si="0"/>
        <v>Nicki Aitken</v>
      </c>
      <c r="F6" s="22" t="s">
        <v>12</v>
      </c>
      <c r="G6" s="23">
        <v>28842</v>
      </c>
      <c r="H6" s="28">
        <f t="shared" si="1"/>
        <v>40</v>
      </c>
      <c r="I6" s="26" t="str">
        <f t="shared" si="2"/>
        <v>V40</v>
      </c>
      <c r="L6" s="29">
        <v>19</v>
      </c>
      <c r="M6" s="30" t="s">
        <v>13</v>
      </c>
    </row>
    <row r="7" spans="1:15" ht="16" x14ac:dyDescent="0.2">
      <c r="A7" t="s">
        <v>66</v>
      </c>
      <c r="B7" t="s">
        <v>67</v>
      </c>
      <c r="E7" s="25" t="str">
        <f t="shared" si="0"/>
        <v>Naomi Aitken</v>
      </c>
      <c r="F7" s="22" t="s">
        <v>12</v>
      </c>
      <c r="G7" s="41">
        <v>30196</v>
      </c>
      <c r="H7" s="26">
        <f t="shared" si="1"/>
        <v>36</v>
      </c>
      <c r="I7" s="26" t="str">
        <f t="shared" si="2"/>
        <v>SEN</v>
      </c>
      <c r="L7" s="29">
        <v>20</v>
      </c>
      <c r="M7" s="30" t="s">
        <v>13</v>
      </c>
    </row>
    <row r="8" spans="1:15" ht="16" x14ac:dyDescent="0.2">
      <c r="A8" t="s">
        <v>66</v>
      </c>
      <c r="B8" t="s">
        <v>68</v>
      </c>
      <c r="E8" s="25" t="str">
        <f t="shared" si="0"/>
        <v>Nicki Aitken</v>
      </c>
      <c r="F8" s="22" t="s">
        <v>12</v>
      </c>
      <c r="G8" s="41" t="s">
        <v>358</v>
      </c>
      <c r="H8" s="26" t="e">
        <f t="shared" si="1"/>
        <v>#VALUE!</v>
      </c>
      <c r="I8" s="26" t="e">
        <f t="shared" si="2"/>
        <v>#VALUE!</v>
      </c>
      <c r="L8" s="29">
        <v>21</v>
      </c>
      <c r="M8" s="30" t="s">
        <v>13</v>
      </c>
    </row>
    <row r="9" spans="1:15" ht="16" x14ac:dyDescent="0.2">
      <c r="A9" s="22" t="s">
        <v>69</v>
      </c>
      <c r="B9" s="22" t="s">
        <v>70</v>
      </c>
      <c r="C9" s="22"/>
      <c r="D9" s="22"/>
      <c r="E9" s="25" t="str">
        <f t="shared" si="0"/>
        <v>Stuart Allen</v>
      </c>
      <c r="F9" s="22" t="s">
        <v>11</v>
      </c>
      <c r="G9" s="23">
        <v>22948</v>
      </c>
      <c r="H9" s="28">
        <f t="shared" si="1"/>
        <v>56</v>
      </c>
      <c r="I9" s="26" t="str">
        <f t="shared" si="2"/>
        <v>V50</v>
      </c>
      <c r="L9" s="29">
        <v>22</v>
      </c>
      <c r="M9" s="30" t="s">
        <v>13</v>
      </c>
    </row>
    <row r="10" spans="1:15" ht="16" x14ac:dyDescent="0.2">
      <c r="A10" t="s">
        <v>69</v>
      </c>
      <c r="B10" t="s">
        <v>70</v>
      </c>
      <c r="E10" s="25" t="str">
        <f t="shared" si="0"/>
        <v>Stuart Allen</v>
      </c>
      <c r="F10" s="22" t="s">
        <v>11</v>
      </c>
      <c r="G10" s="41">
        <v>22948</v>
      </c>
      <c r="H10" s="26">
        <f t="shared" si="1"/>
        <v>56</v>
      </c>
      <c r="I10" s="26" t="str">
        <f t="shared" si="2"/>
        <v>V50</v>
      </c>
      <c r="L10" s="29">
        <v>23</v>
      </c>
      <c r="M10" s="30" t="s">
        <v>13</v>
      </c>
    </row>
    <row r="11" spans="1:15" ht="16" x14ac:dyDescent="0.2">
      <c r="A11" s="22" t="s">
        <v>71</v>
      </c>
      <c r="B11" s="22" t="s">
        <v>72</v>
      </c>
      <c r="C11" s="22"/>
      <c r="D11" s="22"/>
      <c r="E11" s="25" t="str">
        <f t="shared" si="0"/>
        <v>Michael Allpress</v>
      </c>
      <c r="F11" s="22" t="s">
        <v>11</v>
      </c>
      <c r="G11" s="23">
        <v>23886</v>
      </c>
      <c r="H11" s="28">
        <f t="shared" si="1"/>
        <v>53</v>
      </c>
      <c r="I11" s="26" t="str">
        <f t="shared" si="2"/>
        <v>V50</v>
      </c>
      <c r="L11" s="29">
        <v>24</v>
      </c>
      <c r="M11" s="30" t="s">
        <v>13</v>
      </c>
    </row>
    <row r="12" spans="1:15" ht="16" x14ac:dyDescent="0.2">
      <c r="A12" t="s">
        <v>71</v>
      </c>
      <c r="B12" t="s">
        <v>72</v>
      </c>
      <c r="E12" s="25" t="str">
        <f t="shared" si="0"/>
        <v>Michael Allpress</v>
      </c>
      <c r="F12" t="s">
        <v>11</v>
      </c>
      <c r="G12" s="41">
        <v>23886</v>
      </c>
      <c r="H12" s="28">
        <f t="shared" si="1"/>
        <v>53</v>
      </c>
      <c r="I12" s="26" t="str">
        <f t="shared" si="2"/>
        <v>V50</v>
      </c>
      <c r="L12" s="29">
        <v>25</v>
      </c>
      <c r="M12" s="30" t="s">
        <v>13</v>
      </c>
    </row>
    <row r="13" spans="1:15" ht="16" x14ac:dyDescent="0.2">
      <c r="A13" s="22" t="s">
        <v>73</v>
      </c>
      <c r="B13" s="22" t="s">
        <v>74</v>
      </c>
      <c r="C13" s="22"/>
      <c r="D13" s="22"/>
      <c r="E13" s="25" t="str">
        <f t="shared" si="0"/>
        <v>Lionel Aloe</v>
      </c>
      <c r="F13" s="22" t="s">
        <v>11</v>
      </c>
      <c r="G13" s="23">
        <v>22752</v>
      </c>
      <c r="H13" s="28">
        <f t="shared" si="1"/>
        <v>56</v>
      </c>
      <c r="I13" s="26" t="str">
        <f t="shared" si="2"/>
        <v>V50</v>
      </c>
      <c r="L13" s="29">
        <v>26</v>
      </c>
      <c r="M13" s="30" t="s">
        <v>13</v>
      </c>
    </row>
    <row r="14" spans="1:15" ht="16" x14ac:dyDescent="0.2">
      <c r="A14" t="s">
        <v>73</v>
      </c>
      <c r="B14" t="s">
        <v>74</v>
      </c>
      <c r="E14" s="25" t="str">
        <f t="shared" si="0"/>
        <v>Lionel Aloe</v>
      </c>
      <c r="F14" t="s">
        <v>11</v>
      </c>
      <c r="G14" s="41">
        <v>22752</v>
      </c>
      <c r="H14" s="28">
        <f t="shared" si="1"/>
        <v>56</v>
      </c>
      <c r="I14" s="26" t="str">
        <f t="shared" si="2"/>
        <v>V50</v>
      </c>
      <c r="L14" s="29">
        <v>27</v>
      </c>
      <c r="M14" s="30" t="s">
        <v>13</v>
      </c>
    </row>
    <row r="15" spans="1:15" ht="16" x14ac:dyDescent="0.2">
      <c r="A15" s="22" t="s">
        <v>75</v>
      </c>
      <c r="B15" s="22" t="s">
        <v>76</v>
      </c>
      <c r="C15" s="22"/>
      <c r="D15" s="22"/>
      <c r="E15" s="25" t="str">
        <f t="shared" si="0"/>
        <v>Brian Ames</v>
      </c>
      <c r="F15" s="22" t="s">
        <v>11</v>
      </c>
      <c r="G15" s="23">
        <v>14265</v>
      </c>
      <c r="H15" s="28">
        <f t="shared" si="1"/>
        <v>80</v>
      </c>
      <c r="I15" s="26" t="str">
        <f t="shared" si="2"/>
        <v>V60+</v>
      </c>
      <c r="L15" s="29">
        <v>28</v>
      </c>
      <c r="M15" s="30" t="s">
        <v>13</v>
      </c>
    </row>
    <row r="16" spans="1:15" ht="16" x14ac:dyDescent="0.2">
      <c r="A16" t="s">
        <v>75</v>
      </c>
      <c r="B16" t="s">
        <v>76</v>
      </c>
      <c r="E16" s="25" t="str">
        <f t="shared" si="0"/>
        <v>Brian Ames</v>
      </c>
      <c r="F16" t="s">
        <v>11</v>
      </c>
      <c r="G16" s="41">
        <v>14265</v>
      </c>
      <c r="H16" s="28">
        <f t="shared" si="1"/>
        <v>80</v>
      </c>
      <c r="I16" s="26" t="str">
        <f t="shared" si="2"/>
        <v>V60+</v>
      </c>
      <c r="L16" s="29">
        <v>29</v>
      </c>
      <c r="M16" s="30" t="s">
        <v>13</v>
      </c>
    </row>
    <row r="17" spans="1:13" ht="16" x14ac:dyDescent="0.2">
      <c r="A17" s="22" t="s">
        <v>77</v>
      </c>
      <c r="B17" s="22" t="s">
        <v>208</v>
      </c>
      <c r="C17" s="22" t="s">
        <v>550</v>
      </c>
      <c r="D17" s="22"/>
      <c r="E17" s="25" t="str">
        <f t="shared" si="0"/>
        <v>Duncan Anderson</v>
      </c>
      <c r="F17" s="22" t="s">
        <v>11</v>
      </c>
      <c r="G17" s="23">
        <v>25209</v>
      </c>
      <c r="H17" s="28">
        <f t="shared" si="1"/>
        <v>50</v>
      </c>
      <c r="I17" s="26" t="str">
        <f t="shared" si="2"/>
        <v>V50</v>
      </c>
      <c r="L17" s="29">
        <v>30</v>
      </c>
      <c r="M17" s="30" t="s">
        <v>13</v>
      </c>
    </row>
    <row r="18" spans="1:13" ht="16" x14ac:dyDescent="0.2">
      <c r="A18" t="s">
        <v>77</v>
      </c>
      <c r="B18" t="s">
        <v>208</v>
      </c>
      <c r="C18" t="s">
        <v>550</v>
      </c>
      <c r="E18" s="25" t="str">
        <f t="shared" si="0"/>
        <v>Duncan Anderson</v>
      </c>
      <c r="F18" t="s">
        <v>11</v>
      </c>
      <c r="G18" s="41">
        <v>25209</v>
      </c>
      <c r="H18" s="26">
        <f t="shared" si="1"/>
        <v>50</v>
      </c>
      <c r="I18" s="26" t="str">
        <f t="shared" si="2"/>
        <v>V50</v>
      </c>
      <c r="L18" s="29">
        <v>31</v>
      </c>
      <c r="M18" s="30" t="s">
        <v>13</v>
      </c>
    </row>
    <row r="19" spans="1:13" ht="16" x14ac:dyDescent="0.2">
      <c r="A19" t="s">
        <v>669</v>
      </c>
      <c r="B19" t="s">
        <v>586</v>
      </c>
      <c r="E19" s="25" t="str">
        <f t="shared" si="0"/>
        <v>Christopher Anscomb</v>
      </c>
      <c r="F19" t="s">
        <v>11</v>
      </c>
      <c r="G19" s="41">
        <v>27869</v>
      </c>
      <c r="H19" s="26">
        <f t="shared" si="1"/>
        <v>42</v>
      </c>
      <c r="I19" s="26" t="str">
        <f t="shared" si="2"/>
        <v>V40</v>
      </c>
      <c r="L19" s="29">
        <v>32</v>
      </c>
      <c r="M19" s="30" t="s">
        <v>13</v>
      </c>
    </row>
    <row r="20" spans="1:13" ht="16" x14ac:dyDescent="0.2">
      <c r="A20" s="22" t="s">
        <v>78</v>
      </c>
      <c r="B20" s="22" t="s">
        <v>306</v>
      </c>
      <c r="C20" s="22" t="s">
        <v>139</v>
      </c>
      <c r="D20" s="22"/>
      <c r="E20" s="25" t="str">
        <f t="shared" si="0"/>
        <v>Keith Archer</v>
      </c>
      <c r="F20" s="22" t="s">
        <v>11</v>
      </c>
      <c r="G20" s="23">
        <v>22399</v>
      </c>
      <c r="H20" s="28">
        <f t="shared" si="1"/>
        <v>57</v>
      </c>
      <c r="I20" s="26" t="str">
        <f t="shared" si="2"/>
        <v>V50</v>
      </c>
      <c r="L20" s="29">
        <v>33</v>
      </c>
      <c r="M20" s="30" t="s">
        <v>13</v>
      </c>
    </row>
    <row r="21" spans="1:13" ht="16" x14ac:dyDescent="0.2">
      <c r="A21" t="s">
        <v>78</v>
      </c>
      <c r="B21" t="s">
        <v>306</v>
      </c>
      <c r="C21" t="s">
        <v>139</v>
      </c>
      <c r="E21" s="25" t="str">
        <f t="shared" si="0"/>
        <v>Keith Archer</v>
      </c>
      <c r="F21" t="s">
        <v>11</v>
      </c>
      <c r="G21" s="41">
        <v>22399</v>
      </c>
      <c r="H21" s="26">
        <f t="shared" si="1"/>
        <v>57</v>
      </c>
      <c r="I21" s="26" t="str">
        <f t="shared" si="2"/>
        <v>V50</v>
      </c>
      <c r="L21" s="29">
        <v>34</v>
      </c>
      <c r="M21" s="30" t="s">
        <v>13</v>
      </c>
    </row>
    <row r="22" spans="1:13" ht="16" x14ac:dyDescent="0.2">
      <c r="A22" s="22" t="s">
        <v>79</v>
      </c>
      <c r="B22" s="22" t="s">
        <v>80</v>
      </c>
      <c r="C22" s="22"/>
      <c r="D22" s="22"/>
      <c r="E22" s="25" t="str">
        <f t="shared" si="0"/>
        <v>Elaine Armour</v>
      </c>
      <c r="F22" s="22" t="s">
        <v>12</v>
      </c>
      <c r="G22" s="23">
        <v>25443</v>
      </c>
      <c r="H22" s="28">
        <f t="shared" si="1"/>
        <v>49</v>
      </c>
      <c r="I22" s="26" t="str">
        <f t="shared" si="2"/>
        <v>V40</v>
      </c>
      <c r="L22" s="29">
        <v>35</v>
      </c>
      <c r="M22" s="30" t="s">
        <v>13</v>
      </c>
    </row>
    <row r="23" spans="1:13" ht="16" x14ac:dyDescent="0.2">
      <c r="A23" t="s">
        <v>79</v>
      </c>
      <c r="B23" t="s">
        <v>80</v>
      </c>
      <c r="E23" s="25" t="str">
        <f t="shared" si="0"/>
        <v>Elaine Armour</v>
      </c>
      <c r="F23" t="s">
        <v>12</v>
      </c>
      <c r="G23" s="41">
        <v>25443</v>
      </c>
      <c r="H23" s="28">
        <f t="shared" si="1"/>
        <v>49</v>
      </c>
      <c r="I23" s="26" t="str">
        <f t="shared" si="2"/>
        <v>V40</v>
      </c>
      <c r="L23" s="29">
        <v>36</v>
      </c>
      <c r="M23" s="30" t="s">
        <v>13</v>
      </c>
    </row>
    <row r="24" spans="1:13" ht="16" x14ac:dyDescent="0.2">
      <c r="A24" t="s">
        <v>670</v>
      </c>
      <c r="B24" t="s">
        <v>562</v>
      </c>
      <c r="C24" t="s">
        <v>122</v>
      </c>
      <c r="E24" s="25" t="str">
        <f t="shared" si="0"/>
        <v>Leigh Armstrong</v>
      </c>
      <c r="F24" t="s">
        <v>11</v>
      </c>
      <c r="G24" s="41">
        <v>22549</v>
      </c>
      <c r="H24" s="28">
        <f t="shared" si="1"/>
        <v>57</v>
      </c>
      <c r="I24" s="26" t="str">
        <f t="shared" si="2"/>
        <v>V50</v>
      </c>
      <c r="L24" s="29">
        <v>37</v>
      </c>
      <c r="M24" s="30" t="s">
        <v>13</v>
      </c>
    </row>
    <row r="25" spans="1:13" x14ac:dyDescent="0.2">
      <c r="A25" t="s">
        <v>670</v>
      </c>
      <c r="B25" s="6" t="s">
        <v>159</v>
      </c>
      <c r="E25" s="26" t="str">
        <f t="shared" si="0"/>
        <v>Samantha Armstrong</v>
      </c>
      <c r="F25" t="s">
        <v>12</v>
      </c>
      <c r="G25" s="41">
        <v>28904</v>
      </c>
      <c r="H25" s="26">
        <f t="shared" si="1"/>
        <v>40</v>
      </c>
      <c r="I25" s="26" t="str">
        <f t="shared" si="2"/>
        <v>V40</v>
      </c>
      <c r="L25" s="29">
        <v>38</v>
      </c>
      <c r="M25" s="30" t="s">
        <v>13</v>
      </c>
    </row>
    <row r="26" spans="1:13" ht="16" x14ac:dyDescent="0.2">
      <c r="A26" s="22" t="s">
        <v>81</v>
      </c>
      <c r="B26" s="22" t="s">
        <v>82</v>
      </c>
      <c r="C26" s="22"/>
      <c r="D26" s="22"/>
      <c r="E26" s="25" t="str">
        <f t="shared" si="0"/>
        <v>Louise Ashley</v>
      </c>
      <c r="F26" s="22" t="s">
        <v>12</v>
      </c>
      <c r="G26" s="23">
        <v>27956</v>
      </c>
      <c r="H26" s="28">
        <f t="shared" si="1"/>
        <v>42</v>
      </c>
      <c r="I26" s="26" t="str">
        <f t="shared" si="2"/>
        <v>V40</v>
      </c>
      <c r="L26" s="29">
        <v>39</v>
      </c>
      <c r="M26" s="30" t="s">
        <v>13</v>
      </c>
    </row>
    <row r="27" spans="1:13" ht="16" x14ac:dyDescent="0.2">
      <c r="A27" t="s">
        <v>81</v>
      </c>
      <c r="B27" t="s">
        <v>82</v>
      </c>
      <c r="E27" s="25" t="str">
        <f t="shared" si="0"/>
        <v>Louise Ashley</v>
      </c>
      <c r="F27" t="s">
        <v>12</v>
      </c>
      <c r="G27" s="41">
        <v>27956</v>
      </c>
      <c r="H27" s="28">
        <f t="shared" si="1"/>
        <v>42</v>
      </c>
      <c r="I27" s="26" t="str">
        <f t="shared" si="2"/>
        <v>V40</v>
      </c>
      <c r="L27" s="29">
        <v>40</v>
      </c>
      <c r="M27" s="30" t="s">
        <v>14</v>
      </c>
    </row>
    <row r="28" spans="1:13" ht="16" x14ac:dyDescent="0.2">
      <c r="A28" s="22" t="s">
        <v>83</v>
      </c>
      <c r="B28" s="22" t="s">
        <v>84</v>
      </c>
      <c r="C28" s="22"/>
      <c r="D28" s="22"/>
      <c r="E28" s="25" t="str">
        <f t="shared" si="0"/>
        <v>Simon Ashwell</v>
      </c>
      <c r="F28" s="22" t="s">
        <v>11</v>
      </c>
      <c r="G28" s="23">
        <v>28782</v>
      </c>
      <c r="H28" s="28">
        <f t="shared" si="1"/>
        <v>40</v>
      </c>
      <c r="I28" s="26" t="str">
        <f t="shared" si="2"/>
        <v>V40</v>
      </c>
      <c r="L28" s="29">
        <v>41</v>
      </c>
      <c r="M28" s="30" t="s">
        <v>14</v>
      </c>
    </row>
    <row r="29" spans="1:13" ht="16" x14ac:dyDescent="0.2">
      <c r="A29" s="22" t="s">
        <v>85</v>
      </c>
      <c r="B29" s="22" t="s">
        <v>86</v>
      </c>
      <c r="C29" s="22"/>
      <c r="D29" s="22"/>
      <c r="E29" s="25" t="str">
        <f t="shared" si="0"/>
        <v>Tom Astley</v>
      </c>
      <c r="F29" s="22" t="s">
        <v>11</v>
      </c>
      <c r="G29" s="23">
        <v>31548</v>
      </c>
      <c r="H29" s="28">
        <f t="shared" si="1"/>
        <v>32</v>
      </c>
      <c r="I29" s="26" t="str">
        <f t="shared" si="2"/>
        <v>SEN</v>
      </c>
      <c r="L29" s="29">
        <v>42</v>
      </c>
      <c r="M29" s="30" t="s">
        <v>14</v>
      </c>
    </row>
    <row r="30" spans="1:13" ht="16" x14ac:dyDescent="0.2">
      <c r="A30" s="22" t="s">
        <v>87</v>
      </c>
      <c r="B30" s="22" t="s">
        <v>88</v>
      </c>
      <c r="C30" s="22"/>
      <c r="D30" s="22"/>
      <c r="E30" s="25" t="str">
        <f t="shared" si="0"/>
        <v>Julie Atkin</v>
      </c>
      <c r="F30" s="22" t="s">
        <v>12</v>
      </c>
      <c r="G30" s="23">
        <v>22223</v>
      </c>
      <c r="H30" s="28">
        <f t="shared" si="1"/>
        <v>58</v>
      </c>
      <c r="I30" s="26" t="str">
        <f t="shared" si="2"/>
        <v>V50</v>
      </c>
      <c r="L30" s="29">
        <v>43</v>
      </c>
      <c r="M30" s="30" t="s">
        <v>14</v>
      </c>
    </row>
    <row r="31" spans="1:13" ht="16" x14ac:dyDescent="0.2">
      <c r="A31" t="s">
        <v>87</v>
      </c>
      <c r="B31" t="s">
        <v>88</v>
      </c>
      <c r="E31" s="25" t="str">
        <f t="shared" si="0"/>
        <v>Julie Atkin</v>
      </c>
      <c r="F31" t="s">
        <v>12</v>
      </c>
      <c r="G31" s="41">
        <v>22223</v>
      </c>
      <c r="H31" s="26">
        <f t="shared" si="1"/>
        <v>58</v>
      </c>
      <c r="I31" s="26" t="str">
        <f t="shared" si="2"/>
        <v>V50</v>
      </c>
      <c r="L31" s="29">
        <v>44</v>
      </c>
      <c r="M31" s="30" t="s">
        <v>14</v>
      </c>
    </row>
    <row r="32" spans="1:13" ht="16" x14ac:dyDescent="0.2">
      <c r="A32" t="s">
        <v>671</v>
      </c>
      <c r="B32" t="s">
        <v>823</v>
      </c>
      <c r="C32" t="s">
        <v>240</v>
      </c>
      <c r="E32" s="25" t="str">
        <f t="shared" si="0"/>
        <v>Craig Atkins</v>
      </c>
      <c r="F32" t="s">
        <v>11</v>
      </c>
      <c r="G32" s="41">
        <v>25480</v>
      </c>
      <c r="H32" s="26">
        <f t="shared" si="1"/>
        <v>49</v>
      </c>
      <c r="I32" s="26" t="str">
        <f t="shared" si="2"/>
        <v>V40</v>
      </c>
      <c r="L32" s="29">
        <v>45</v>
      </c>
      <c r="M32" s="30" t="s">
        <v>14</v>
      </c>
    </row>
    <row r="33" spans="1:13" ht="16" x14ac:dyDescent="0.2">
      <c r="A33" s="22" t="s">
        <v>89</v>
      </c>
      <c r="B33" s="22" t="s">
        <v>90</v>
      </c>
      <c r="C33" s="22"/>
      <c r="D33" s="22"/>
      <c r="E33" s="25" t="str">
        <f t="shared" si="0"/>
        <v>Becky Atkinson</v>
      </c>
      <c r="F33" s="22" t="s">
        <v>12</v>
      </c>
      <c r="G33" s="23">
        <v>28457</v>
      </c>
      <c r="H33" s="28">
        <f t="shared" si="1"/>
        <v>41</v>
      </c>
      <c r="I33" s="26" t="str">
        <f t="shared" si="2"/>
        <v>V40</v>
      </c>
      <c r="L33" s="29">
        <v>46</v>
      </c>
      <c r="M33" s="30" t="s">
        <v>14</v>
      </c>
    </row>
    <row r="34" spans="1:13" ht="16" x14ac:dyDescent="0.2">
      <c r="A34" s="22" t="s">
        <v>89</v>
      </c>
      <c r="B34" s="22" t="s">
        <v>70</v>
      </c>
      <c r="C34" s="22"/>
      <c r="D34" s="22"/>
      <c r="E34" s="25" t="str">
        <f t="shared" si="0"/>
        <v>Stuart Atkinson</v>
      </c>
      <c r="F34" s="22" t="s">
        <v>11</v>
      </c>
      <c r="G34" s="23">
        <v>27748</v>
      </c>
      <c r="H34" s="28">
        <f t="shared" si="1"/>
        <v>43</v>
      </c>
      <c r="I34" s="26" t="str">
        <f t="shared" si="2"/>
        <v>V40</v>
      </c>
      <c r="L34" s="29">
        <v>47</v>
      </c>
      <c r="M34" s="30" t="s">
        <v>14</v>
      </c>
    </row>
    <row r="35" spans="1:13" ht="16" x14ac:dyDescent="0.2">
      <c r="A35" t="s">
        <v>415</v>
      </c>
      <c r="B35" t="s">
        <v>527</v>
      </c>
      <c r="C35" t="s">
        <v>82</v>
      </c>
      <c r="E35" s="25" t="str">
        <f t="shared" si="0"/>
        <v>Sarah Austin</v>
      </c>
      <c r="F35" t="s">
        <v>12</v>
      </c>
      <c r="G35" s="41">
        <v>33103</v>
      </c>
      <c r="H35" s="26">
        <f t="shared" si="1"/>
        <v>28</v>
      </c>
      <c r="I35" s="26" t="str">
        <f t="shared" si="2"/>
        <v>SEN</v>
      </c>
      <c r="L35" s="29">
        <v>48</v>
      </c>
      <c r="M35" s="30" t="s">
        <v>14</v>
      </c>
    </row>
    <row r="36" spans="1:13" ht="16" x14ac:dyDescent="0.2">
      <c r="A36" s="22" t="s">
        <v>91</v>
      </c>
      <c r="B36" s="22" t="s">
        <v>92</v>
      </c>
      <c r="C36" s="22"/>
      <c r="D36" s="22"/>
      <c r="E36" s="25" t="str">
        <f t="shared" si="0"/>
        <v>Kathleen Ayscough</v>
      </c>
      <c r="F36" s="22" t="s">
        <v>12</v>
      </c>
      <c r="G36" s="23">
        <v>27539</v>
      </c>
      <c r="H36" s="28">
        <f t="shared" si="1"/>
        <v>43</v>
      </c>
      <c r="I36" s="26" t="str">
        <f t="shared" si="2"/>
        <v>V40</v>
      </c>
      <c r="L36" s="29">
        <v>49</v>
      </c>
      <c r="M36" s="30" t="s">
        <v>14</v>
      </c>
    </row>
    <row r="37" spans="1:13" ht="16" x14ac:dyDescent="0.2">
      <c r="A37" t="s">
        <v>91</v>
      </c>
      <c r="B37" t="s">
        <v>92</v>
      </c>
      <c r="E37" s="25" t="str">
        <f t="shared" si="0"/>
        <v>Kathleen Ayscough</v>
      </c>
      <c r="F37" t="s">
        <v>12</v>
      </c>
      <c r="G37" s="41">
        <v>27539</v>
      </c>
      <c r="H37" s="28">
        <f t="shared" si="1"/>
        <v>43</v>
      </c>
      <c r="I37" s="26" t="str">
        <f t="shared" si="2"/>
        <v>V40</v>
      </c>
      <c r="L37" s="29">
        <v>50</v>
      </c>
      <c r="M37" s="30" t="s">
        <v>15</v>
      </c>
    </row>
    <row r="38" spans="1:13" ht="16" x14ac:dyDescent="0.2">
      <c r="A38" t="s">
        <v>672</v>
      </c>
      <c r="B38" t="s">
        <v>429</v>
      </c>
      <c r="E38" s="25" t="str">
        <f t="shared" si="0"/>
        <v>Ruth Babalola</v>
      </c>
      <c r="F38" t="s">
        <v>12</v>
      </c>
      <c r="G38" s="41">
        <v>28885</v>
      </c>
      <c r="H38" s="28">
        <f t="shared" si="1"/>
        <v>40</v>
      </c>
      <c r="I38" s="26" t="str">
        <f t="shared" si="2"/>
        <v>V40</v>
      </c>
      <c r="L38" s="29">
        <v>51</v>
      </c>
      <c r="M38" s="30" t="s">
        <v>15</v>
      </c>
    </row>
    <row r="39" spans="1:13" ht="16" x14ac:dyDescent="0.2">
      <c r="A39" s="22" t="s">
        <v>93</v>
      </c>
      <c r="B39" s="22" t="s">
        <v>167</v>
      </c>
      <c r="C39" s="22" t="s">
        <v>542</v>
      </c>
      <c r="D39" s="22"/>
      <c r="E39" s="25" t="str">
        <f t="shared" si="0"/>
        <v>Adam Banks</v>
      </c>
      <c r="F39" s="22" t="s">
        <v>11</v>
      </c>
      <c r="G39" s="23">
        <v>29325</v>
      </c>
      <c r="H39" s="28">
        <f t="shared" si="1"/>
        <v>38</v>
      </c>
      <c r="I39" s="26" t="str">
        <f t="shared" si="2"/>
        <v>SEN</v>
      </c>
      <c r="L39" s="29">
        <v>52</v>
      </c>
      <c r="M39" s="30" t="s">
        <v>15</v>
      </c>
    </row>
    <row r="40" spans="1:13" ht="16" x14ac:dyDescent="0.2">
      <c r="A40" t="s">
        <v>93</v>
      </c>
      <c r="B40" t="s">
        <v>167</v>
      </c>
      <c r="C40" t="s">
        <v>542</v>
      </c>
      <c r="E40" s="25" t="str">
        <f t="shared" si="0"/>
        <v>Adam Banks</v>
      </c>
      <c r="F40" t="s">
        <v>11</v>
      </c>
      <c r="G40" s="41">
        <v>29325</v>
      </c>
      <c r="H40" s="28">
        <f t="shared" si="1"/>
        <v>38</v>
      </c>
      <c r="I40" s="26" t="str">
        <f t="shared" si="2"/>
        <v>SEN</v>
      </c>
      <c r="L40" s="29">
        <v>53</v>
      </c>
      <c r="M40" s="30" t="s">
        <v>15</v>
      </c>
    </row>
    <row r="41" spans="1:13" ht="16" x14ac:dyDescent="0.2">
      <c r="A41" s="22" t="s">
        <v>94</v>
      </c>
      <c r="B41" s="22" t="s">
        <v>551</v>
      </c>
      <c r="C41" s="22" t="s">
        <v>443</v>
      </c>
      <c r="D41" s="22"/>
      <c r="E41" s="25" t="str">
        <f t="shared" si="0"/>
        <v>Joan Barker</v>
      </c>
      <c r="F41" s="22" t="s">
        <v>12</v>
      </c>
      <c r="G41" s="23">
        <v>24419</v>
      </c>
      <c r="H41" s="28">
        <f t="shared" si="1"/>
        <v>52</v>
      </c>
      <c r="I41" s="26" t="str">
        <f t="shared" si="2"/>
        <v>V50</v>
      </c>
      <c r="L41" s="29">
        <v>54</v>
      </c>
      <c r="M41" s="30" t="s">
        <v>15</v>
      </c>
    </row>
    <row r="42" spans="1:13" ht="16" x14ac:dyDescent="0.2">
      <c r="A42" s="22" t="s">
        <v>94</v>
      </c>
      <c r="B42" s="22" t="s">
        <v>236</v>
      </c>
      <c r="C42" s="22" t="s">
        <v>552</v>
      </c>
      <c r="D42" s="22"/>
      <c r="E42" s="25" t="str">
        <f t="shared" si="0"/>
        <v>Kevin Barker</v>
      </c>
      <c r="F42" s="22" t="s">
        <v>11</v>
      </c>
      <c r="G42" s="23">
        <v>25406</v>
      </c>
      <c r="H42" s="28">
        <f t="shared" si="1"/>
        <v>49</v>
      </c>
      <c r="I42" s="26" t="str">
        <f t="shared" si="2"/>
        <v>V40</v>
      </c>
      <c r="L42" s="29">
        <v>55</v>
      </c>
      <c r="M42" s="30" t="s">
        <v>15</v>
      </c>
    </row>
    <row r="43" spans="1:13" ht="16" x14ac:dyDescent="0.2">
      <c r="A43" t="s">
        <v>94</v>
      </c>
      <c r="B43" t="s">
        <v>551</v>
      </c>
      <c r="C43" t="s">
        <v>443</v>
      </c>
      <c r="E43" s="25" t="str">
        <f t="shared" si="0"/>
        <v>Joan Barker</v>
      </c>
      <c r="F43" t="s">
        <v>12</v>
      </c>
      <c r="G43" s="41">
        <v>24419</v>
      </c>
      <c r="H43" s="26">
        <f t="shared" si="1"/>
        <v>52</v>
      </c>
      <c r="I43" s="26" t="str">
        <f t="shared" si="2"/>
        <v>V50</v>
      </c>
      <c r="L43" s="29">
        <v>56</v>
      </c>
      <c r="M43" s="30" t="s">
        <v>15</v>
      </c>
    </row>
    <row r="44" spans="1:13" ht="16" x14ac:dyDescent="0.2">
      <c r="A44" t="s">
        <v>94</v>
      </c>
      <c r="B44" t="s">
        <v>236</v>
      </c>
      <c r="C44" t="s">
        <v>552</v>
      </c>
      <c r="E44" s="25" t="str">
        <f t="shared" si="0"/>
        <v>Kevin Barker</v>
      </c>
      <c r="F44" t="s">
        <v>11</v>
      </c>
      <c r="G44" s="41">
        <v>25406</v>
      </c>
      <c r="H44" s="26">
        <f t="shared" si="1"/>
        <v>49</v>
      </c>
      <c r="I44" s="26" t="str">
        <f t="shared" si="2"/>
        <v>V40</v>
      </c>
      <c r="L44" s="29">
        <v>57</v>
      </c>
      <c r="M44" s="30" t="s">
        <v>15</v>
      </c>
    </row>
    <row r="45" spans="1:13" ht="16" x14ac:dyDescent="0.2">
      <c r="A45" s="22" t="s">
        <v>95</v>
      </c>
      <c r="B45" s="22" t="s">
        <v>96</v>
      </c>
      <c r="C45" s="22"/>
      <c r="D45" s="22"/>
      <c r="E45" s="25" t="str">
        <f t="shared" si="0"/>
        <v>Sandra Barlow</v>
      </c>
      <c r="F45" s="22" t="s">
        <v>12</v>
      </c>
      <c r="G45" s="23">
        <v>26602</v>
      </c>
      <c r="H45" s="28">
        <f t="shared" si="1"/>
        <v>46</v>
      </c>
      <c r="I45" s="26" t="str">
        <f t="shared" si="2"/>
        <v>V40</v>
      </c>
      <c r="L45" s="29">
        <v>58</v>
      </c>
      <c r="M45" s="30" t="s">
        <v>15</v>
      </c>
    </row>
    <row r="46" spans="1:13" ht="16" x14ac:dyDescent="0.2">
      <c r="A46" t="s">
        <v>95</v>
      </c>
      <c r="B46" t="s">
        <v>96</v>
      </c>
      <c r="E46" s="25" t="str">
        <f t="shared" si="0"/>
        <v>Sandra Barlow</v>
      </c>
      <c r="F46" t="s">
        <v>12</v>
      </c>
      <c r="G46" s="41">
        <v>26602</v>
      </c>
      <c r="H46" s="26">
        <f t="shared" si="1"/>
        <v>46</v>
      </c>
      <c r="I46" s="26" t="str">
        <f t="shared" si="2"/>
        <v>V40</v>
      </c>
      <c r="L46" s="29">
        <v>59</v>
      </c>
      <c r="M46" s="30" t="s">
        <v>15</v>
      </c>
    </row>
    <row r="47" spans="1:13" ht="16" x14ac:dyDescent="0.2">
      <c r="A47" t="s">
        <v>673</v>
      </c>
      <c r="B47" t="s">
        <v>159</v>
      </c>
      <c r="E47" s="25" t="str">
        <f t="shared" si="0"/>
        <v>Samantha Barnes</v>
      </c>
      <c r="F47" t="s">
        <v>12</v>
      </c>
      <c r="G47" s="41">
        <v>31654</v>
      </c>
      <c r="H47" s="28">
        <f t="shared" si="1"/>
        <v>32</v>
      </c>
      <c r="I47" s="26" t="str">
        <f t="shared" si="2"/>
        <v>SEN</v>
      </c>
      <c r="L47" s="29">
        <v>60</v>
      </c>
      <c r="M47" s="30" t="s">
        <v>629</v>
      </c>
    </row>
    <row r="48" spans="1:13" ht="16" x14ac:dyDescent="0.2">
      <c r="A48" t="s">
        <v>674</v>
      </c>
      <c r="B48" t="s">
        <v>536</v>
      </c>
      <c r="C48" t="s">
        <v>573</v>
      </c>
      <c r="E48" s="25" t="str">
        <f t="shared" si="0"/>
        <v>Debbie Batchelor</v>
      </c>
      <c r="F48" t="s">
        <v>12</v>
      </c>
      <c r="G48" s="41">
        <v>26960</v>
      </c>
      <c r="H48" s="28">
        <f t="shared" si="1"/>
        <v>45</v>
      </c>
      <c r="I48" s="26" t="str">
        <f t="shared" si="2"/>
        <v>V40</v>
      </c>
      <c r="L48" s="29">
        <v>61</v>
      </c>
      <c r="M48" s="30" t="s">
        <v>629</v>
      </c>
    </row>
    <row r="49" spans="1:13" ht="16" x14ac:dyDescent="0.2">
      <c r="A49" t="s">
        <v>674</v>
      </c>
      <c r="B49" t="s">
        <v>122</v>
      </c>
      <c r="C49" t="s">
        <v>177</v>
      </c>
      <c r="E49" s="25" t="str">
        <f t="shared" si="0"/>
        <v>Robert Batchelor</v>
      </c>
      <c r="F49" t="s">
        <v>11</v>
      </c>
      <c r="G49" s="41">
        <v>26149</v>
      </c>
      <c r="H49" s="28">
        <f t="shared" si="1"/>
        <v>47</v>
      </c>
      <c r="I49" s="26" t="str">
        <f t="shared" si="2"/>
        <v>V40</v>
      </c>
      <c r="L49" s="29">
        <v>62</v>
      </c>
      <c r="M49" s="30" t="s">
        <v>629</v>
      </c>
    </row>
    <row r="50" spans="1:13" ht="16" x14ac:dyDescent="0.2">
      <c r="A50" t="s">
        <v>675</v>
      </c>
      <c r="B50" t="s">
        <v>676</v>
      </c>
      <c r="E50" s="25" t="str">
        <f t="shared" si="0"/>
        <v>Tansy Battson</v>
      </c>
      <c r="F50" t="s">
        <v>12</v>
      </c>
      <c r="G50" s="41">
        <v>29265</v>
      </c>
      <c r="H50" s="26">
        <f t="shared" si="1"/>
        <v>39</v>
      </c>
      <c r="I50" s="26" t="str">
        <f t="shared" si="2"/>
        <v>SEN</v>
      </c>
      <c r="L50" s="29">
        <v>63</v>
      </c>
      <c r="M50" s="30" t="s">
        <v>629</v>
      </c>
    </row>
    <row r="51" spans="1:13" ht="16" x14ac:dyDescent="0.2">
      <c r="A51" s="22" t="s">
        <v>97</v>
      </c>
      <c r="B51" s="22" t="s">
        <v>300</v>
      </c>
      <c r="C51" s="22" t="s">
        <v>129</v>
      </c>
      <c r="D51" s="22"/>
      <c r="E51" s="25" t="str">
        <f t="shared" si="0"/>
        <v>David Bayle</v>
      </c>
      <c r="F51" s="22" t="s">
        <v>11</v>
      </c>
      <c r="G51" s="23">
        <v>15330</v>
      </c>
      <c r="H51" s="28">
        <f t="shared" si="1"/>
        <v>77</v>
      </c>
      <c r="I51" s="26" t="str">
        <f t="shared" si="2"/>
        <v>V60+</v>
      </c>
      <c r="L51" s="29">
        <v>64</v>
      </c>
      <c r="M51" s="30" t="s">
        <v>629</v>
      </c>
    </row>
    <row r="52" spans="1:13" ht="16" x14ac:dyDescent="0.2">
      <c r="A52" t="s">
        <v>97</v>
      </c>
      <c r="B52" t="s">
        <v>300</v>
      </c>
      <c r="C52" t="s">
        <v>129</v>
      </c>
      <c r="E52" s="25" t="str">
        <f t="shared" si="0"/>
        <v>David Bayle</v>
      </c>
      <c r="F52" t="s">
        <v>11</v>
      </c>
      <c r="G52" s="41">
        <v>15330</v>
      </c>
      <c r="H52" s="26">
        <f t="shared" si="1"/>
        <v>77</v>
      </c>
      <c r="I52" s="26" t="str">
        <f t="shared" si="2"/>
        <v>V60+</v>
      </c>
      <c r="L52" s="29">
        <v>65</v>
      </c>
      <c r="M52" s="30" t="s">
        <v>629</v>
      </c>
    </row>
    <row r="53" spans="1:13" ht="16" x14ac:dyDescent="0.2">
      <c r="A53" t="s">
        <v>677</v>
      </c>
      <c r="B53" t="s">
        <v>678</v>
      </c>
      <c r="E53" s="25" t="str">
        <f t="shared" si="0"/>
        <v>Paige Bayliss</v>
      </c>
      <c r="F53" t="s">
        <v>12</v>
      </c>
      <c r="G53" s="41">
        <v>35316</v>
      </c>
      <c r="H53" s="26">
        <f t="shared" si="1"/>
        <v>22</v>
      </c>
      <c r="I53" s="26" t="str">
        <f t="shared" si="2"/>
        <v>SEN</v>
      </c>
      <c r="L53" s="29">
        <v>66</v>
      </c>
      <c r="M53" s="30" t="s">
        <v>629</v>
      </c>
    </row>
    <row r="54" spans="1:13" ht="16" x14ac:dyDescent="0.2">
      <c r="A54" s="22" t="s">
        <v>98</v>
      </c>
      <c r="B54" s="22" t="s">
        <v>99</v>
      </c>
      <c r="C54" s="22"/>
      <c r="D54" s="22"/>
      <c r="E54" s="25" t="str">
        <f t="shared" si="0"/>
        <v>Jamie Beighton</v>
      </c>
      <c r="F54" s="22" t="s">
        <v>11</v>
      </c>
      <c r="G54" s="23">
        <v>27476</v>
      </c>
      <c r="H54" s="28">
        <f t="shared" si="1"/>
        <v>44</v>
      </c>
      <c r="I54" s="26" t="str">
        <f t="shared" si="2"/>
        <v>V40</v>
      </c>
      <c r="L54" s="29">
        <v>67</v>
      </c>
      <c r="M54" s="30" t="s">
        <v>629</v>
      </c>
    </row>
    <row r="55" spans="1:13" ht="16" x14ac:dyDescent="0.2">
      <c r="A55" t="s">
        <v>98</v>
      </c>
      <c r="B55" t="s">
        <v>99</v>
      </c>
      <c r="E55" s="25" t="str">
        <f t="shared" si="0"/>
        <v>Jamie Beighton</v>
      </c>
      <c r="F55" t="s">
        <v>11</v>
      </c>
      <c r="G55" s="41">
        <v>27476</v>
      </c>
      <c r="H55" s="28">
        <f t="shared" si="1"/>
        <v>44</v>
      </c>
      <c r="I55" s="26" t="str">
        <f t="shared" si="2"/>
        <v>V40</v>
      </c>
      <c r="L55" s="29">
        <v>68</v>
      </c>
      <c r="M55" s="30" t="s">
        <v>629</v>
      </c>
    </row>
    <row r="56" spans="1:13" ht="16" x14ac:dyDescent="0.2">
      <c r="A56" t="s">
        <v>679</v>
      </c>
      <c r="B56" t="s">
        <v>72</v>
      </c>
      <c r="E56" s="25" t="str">
        <f t="shared" si="0"/>
        <v>Michael Bennett</v>
      </c>
      <c r="F56" t="s">
        <v>11</v>
      </c>
      <c r="G56" s="41">
        <v>26707</v>
      </c>
      <c r="H56" s="28">
        <f t="shared" si="1"/>
        <v>46</v>
      </c>
      <c r="I56" s="26" t="str">
        <f t="shared" si="2"/>
        <v>V40</v>
      </c>
      <c r="L56" s="29">
        <v>69</v>
      </c>
      <c r="M56" s="30" t="s">
        <v>629</v>
      </c>
    </row>
    <row r="57" spans="1:13" ht="16" x14ac:dyDescent="0.2">
      <c r="A57" s="22" t="s">
        <v>100</v>
      </c>
      <c r="B57" s="22" t="s">
        <v>84</v>
      </c>
      <c r="C57" s="22"/>
      <c r="D57" s="22"/>
      <c r="E57" s="25" t="str">
        <f t="shared" si="0"/>
        <v>Simon Bennison</v>
      </c>
      <c r="F57" s="22" t="s">
        <v>11</v>
      </c>
      <c r="G57" s="23">
        <v>30645</v>
      </c>
      <c r="H57" s="28">
        <f t="shared" si="1"/>
        <v>35</v>
      </c>
      <c r="I57" s="26" t="str">
        <f t="shared" si="2"/>
        <v>SEN</v>
      </c>
      <c r="L57" s="29">
        <v>70</v>
      </c>
      <c r="M57" s="30" t="s">
        <v>629</v>
      </c>
    </row>
    <row r="58" spans="1:13" ht="16" x14ac:dyDescent="0.2">
      <c r="A58" t="s">
        <v>100</v>
      </c>
      <c r="B58" t="s">
        <v>84</v>
      </c>
      <c r="E58" s="25" t="str">
        <f t="shared" si="0"/>
        <v>Simon Bennison</v>
      </c>
      <c r="F58" t="s">
        <v>11</v>
      </c>
      <c r="G58" s="41">
        <v>30645</v>
      </c>
      <c r="H58" s="28">
        <f t="shared" si="1"/>
        <v>35</v>
      </c>
      <c r="I58" s="26" t="str">
        <f t="shared" si="2"/>
        <v>SEN</v>
      </c>
      <c r="L58" s="29">
        <v>71</v>
      </c>
      <c r="M58" s="30" t="s">
        <v>629</v>
      </c>
    </row>
    <row r="59" spans="1:13" ht="16" x14ac:dyDescent="0.2">
      <c r="A59" s="22" t="s">
        <v>101</v>
      </c>
      <c r="B59" s="22" t="s">
        <v>102</v>
      </c>
      <c r="C59" s="22"/>
      <c r="D59" s="22"/>
      <c r="E59" s="25" t="str">
        <f t="shared" si="0"/>
        <v>Alan Bent</v>
      </c>
      <c r="F59" s="22" t="s">
        <v>11</v>
      </c>
      <c r="G59" s="23">
        <v>15375</v>
      </c>
      <c r="H59" s="28">
        <f t="shared" si="1"/>
        <v>77</v>
      </c>
      <c r="I59" s="26" t="str">
        <f t="shared" si="2"/>
        <v>V60+</v>
      </c>
      <c r="L59" s="29">
        <v>72</v>
      </c>
      <c r="M59" s="30" t="s">
        <v>629</v>
      </c>
    </row>
    <row r="60" spans="1:13" ht="16" x14ac:dyDescent="0.2">
      <c r="A60" s="22" t="s">
        <v>101</v>
      </c>
      <c r="B60" s="22" t="s">
        <v>103</v>
      </c>
      <c r="C60" s="22"/>
      <c r="D60" s="22"/>
      <c r="E60" s="25" t="str">
        <f t="shared" si="0"/>
        <v>Hazel Bent</v>
      </c>
      <c r="F60" s="22" t="s">
        <v>12</v>
      </c>
      <c r="G60" s="23">
        <v>15127</v>
      </c>
      <c r="H60" s="28">
        <f t="shared" si="1"/>
        <v>77</v>
      </c>
      <c r="I60" s="26" t="str">
        <f t="shared" si="2"/>
        <v>V60+</v>
      </c>
      <c r="L60" s="29">
        <v>73</v>
      </c>
      <c r="M60" s="30" t="s">
        <v>629</v>
      </c>
    </row>
    <row r="61" spans="1:13" ht="16" x14ac:dyDescent="0.2">
      <c r="A61" t="s">
        <v>101</v>
      </c>
      <c r="B61" t="s">
        <v>102</v>
      </c>
      <c r="E61" s="25" t="str">
        <f t="shared" si="0"/>
        <v>Alan Bent</v>
      </c>
      <c r="F61" t="s">
        <v>11</v>
      </c>
      <c r="G61" s="41">
        <v>15375</v>
      </c>
      <c r="H61" s="26">
        <f t="shared" si="1"/>
        <v>77</v>
      </c>
      <c r="I61" s="26" t="str">
        <f t="shared" si="2"/>
        <v>V60+</v>
      </c>
      <c r="L61" s="29">
        <v>74</v>
      </c>
      <c r="M61" s="30" t="s">
        <v>629</v>
      </c>
    </row>
    <row r="62" spans="1:13" ht="16" x14ac:dyDescent="0.2">
      <c r="A62" t="s">
        <v>101</v>
      </c>
      <c r="B62" t="s">
        <v>103</v>
      </c>
      <c r="E62" s="25" t="str">
        <f t="shared" si="0"/>
        <v>Hazel Bent</v>
      </c>
      <c r="F62" t="s">
        <v>12</v>
      </c>
      <c r="G62" s="41">
        <v>15127</v>
      </c>
      <c r="H62" s="26">
        <f t="shared" si="1"/>
        <v>77</v>
      </c>
      <c r="I62" s="26" t="str">
        <f t="shared" si="2"/>
        <v>V60+</v>
      </c>
      <c r="L62" s="29">
        <v>75</v>
      </c>
      <c r="M62" s="30" t="s">
        <v>629</v>
      </c>
    </row>
    <row r="63" spans="1:13" ht="16" x14ac:dyDescent="0.2">
      <c r="A63" s="22" t="s">
        <v>104</v>
      </c>
      <c r="B63" s="22" t="s">
        <v>553</v>
      </c>
      <c r="C63" s="22" t="s">
        <v>554</v>
      </c>
      <c r="D63" s="22"/>
      <c r="E63" s="25" t="str">
        <f t="shared" si="0"/>
        <v>Gurmail Bharath</v>
      </c>
      <c r="F63" s="22" t="s">
        <v>11</v>
      </c>
      <c r="G63" s="23">
        <v>21351</v>
      </c>
      <c r="H63" s="28">
        <f t="shared" si="1"/>
        <v>60</v>
      </c>
      <c r="I63" s="26" t="str">
        <f t="shared" si="2"/>
        <v>V60+</v>
      </c>
      <c r="L63" s="29">
        <v>76</v>
      </c>
      <c r="M63" s="30" t="s">
        <v>629</v>
      </c>
    </row>
    <row r="64" spans="1:13" ht="16" x14ac:dyDescent="0.2">
      <c r="A64" t="s">
        <v>104</v>
      </c>
      <c r="B64" t="s">
        <v>553</v>
      </c>
      <c r="C64" t="s">
        <v>554</v>
      </c>
      <c r="E64" s="25" t="str">
        <f t="shared" si="0"/>
        <v>Gurmail Bharath</v>
      </c>
      <c r="F64" t="s">
        <v>11</v>
      </c>
      <c r="G64" s="41">
        <v>21351</v>
      </c>
      <c r="H64" s="26">
        <f t="shared" si="1"/>
        <v>60</v>
      </c>
      <c r="I64" s="26" t="str">
        <f t="shared" si="2"/>
        <v>V60+</v>
      </c>
      <c r="L64" s="29">
        <v>77</v>
      </c>
      <c r="M64" s="30" t="s">
        <v>629</v>
      </c>
    </row>
    <row r="65" spans="1:13" ht="16" x14ac:dyDescent="0.2">
      <c r="A65" t="s">
        <v>680</v>
      </c>
      <c r="B65" t="s">
        <v>824</v>
      </c>
      <c r="C65" t="s">
        <v>825</v>
      </c>
      <c r="E65" s="25" t="str">
        <f t="shared" si="0"/>
        <v>Kirstie Bignold</v>
      </c>
      <c r="F65" t="s">
        <v>12</v>
      </c>
      <c r="G65" s="41">
        <v>31581</v>
      </c>
      <c r="H65" s="28">
        <f t="shared" si="1"/>
        <v>32</v>
      </c>
      <c r="I65" s="26" t="str">
        <f t="shared" si="2"/>
        <v>SEN</v>
      </c>
      <c r="L65" s="29">
        <v>78</v>
      </c>
      <c r="M65" s="30" t="s">
        <v>629</v>
      </c>
    </row>
    <row r="66" spans="1:13" ht="16" x14ac:dyDescent="0.2">
      <c r="A66" t="s">
        <v>681</v>
      </c>
      <c r="B66" t="s">
        <v>682</v>
      </c>
      <c r="E66" s="25" t="str">
        <f t="shared" si="0"/>
        <v>Hannah Bint</v>
      </c>
      <c r="F66" t="s">
        <v>12</v>
      </c>
      <c r="G66" s="41">
        <v>33349</v>
      </c>
      <c r="H66" s="28">
        <f t="shared" si="1"/>
        <v>27</v>
      </c>
      <c r="I66" s="26" t="str">
        <f t="shared" si="2"/>
        <v>SEN</v>
      </c>
      <c r="L66" s="29">
        <v>79</v>
      </c>
      <c r="M66" s="30" t="s">
        <v>629</v>
      </c>
    </row>
    <row r="67" spans="1:13" ht="16" x14ac:dyDescent="0.2">
      <c r="A67" s="22" t="s">
        <v>105</v>
      </c>
      <c r="B67" s="22" t="s">
        <v>96</v>
      </c>
      <c r="C67" s="22"/>
      <c r="D67" s="22"/>
      <c r="E67" s="25" t="str">
        <f t="shared" si="0"/>
        <v>Sandra Bisharah</v>
      </c>
      <c r="F67" s="22" t="s">
        <v>12</v>
      </c>
      <c r="G67" s="23">
        <v>17380</v>
      </c>
      <c r="H67" s="28">
        <f t="shared" si="1"/>
        <v>71</v>
      </c>
      <c r="I67" s="26" t="str">
        <f t="shared" si="2"/>
        <v>V60+</v>
      </c>
      <c r="L67" s="29">
        <v>80</v>
      </c>
      <c r="M67" s="30" t="s">
        <v>629</v>
      </c>
    </row>
    <row r="68" spans="1:13" ht="16" x14ac:dyDescent="0.2">
      <c r="A68" t="s">
        <v>105</v>
      </c>
      <c r="B68" t="s">
        <v>96</v>
      </c>
      <c r="E68" s="25" t="str">
        <f t="shared" ref="E68:E131" si="3">+B68&amp;" "&amp;A68</f>
        <v>Sandra Bisharah</v>
      </c>
      <c r="F68" t="s">
        <v>12</v>
      </c>
      <c r="G68" s="41">
        <v>17380</v>
      </c>
      <c r="H68" s="28">
        <f t="shared" ref="H68:H131" si="4">+(YEAR($H$2)-YEAR(G68))+IF(G68=$H$2,0,IF(MONTH(G68)&gt;3,-1,))</f>
        <v>71</v>
      </c>
      <c r="I68" s="26" t="str">
        <f t="shared" ref="I68:I131" si="5">+VLOOKUP(H68,$L$3:$M$97,2,FALSE)</f>
        <v>V60+</v>
      </c>
      <c r="L68" s="29">
        <v>81</v>
      </c>
      <c r="M68" s="30" t="s">
        <v>629</v>
      </c>
    </row>
    <row r="69" spans="1:13" ht="16" x14ac:dyDescent="0.2">
      <c r="A69" s="22" t="s">
        <v>106</v>
      </c>
      <c r="B69" s="22" t="s">
        <v>107</v>
      </c>
      <c r="C69" s="22"/>
      <c r="D69" s="22"/>
      <c r="E69" s="25" t="str">
        <f t="shared" si="3"/>
        <v>Steve Black</v>
      </c>
      <c r="F69" s="22" t="s">
        <v>11</v>
      </c>
      <c r="G69" s="23">
        <v>25707</v>
      </c>
      <c r="H69" s="28">
        <f t="shared" si="4"/>
        <v>48</v>
      </c>
      <c r="I69" s="26" t="str">
        <f t="shared" si="5"/>
        <v>V40</v>
      </c>
      <c r="L69" s="29">
        <v>82</v>
      </c>
      <c r="M69" s="30" t="s">
        <v>629</v>
      </c>
    </row>
    <row r="70" spans="1:13" ht="16" x14ac:dyDescent="0.2">
      <c r="A70" t="s">
        <v>106</v>
      </c>
      <c r="B70" t="s">
        <v>107</v>
      </c>
      <c r="E70" s="25" t="str">
        <f t="shared" si="3"/>
        <v>Steve Black</v>
      </c>
      <c r="F70" t="s">
        <v>11</v>
      </c>
      <c r="G70" s="41">
        <v>25707</v>
      </c>
      <c r="H70" s="26">
        <f t="shared" si="4"/>
        <v>48</v>
      </c>
      <c r="I70" s="26" t="str">
        <f t="shared" si="5"/>
        <v>V40</v>
      </c>
      <c r="L70" s="29">
        <v>83</v>
      </c>
      <c r="M70" s="30" t="s">
        <v>629</v>
      </c>
    </row>
    <row r="71" spans="1:13" ht="16" x14ac:dyDescent="0.2">
      <c r="A71" s="22" t="s">
        <v>108</v>
      </c>
      <c r="B71" s="22" t="s">
        <v>109</v>
      </c>
      <c r="C71" s="22"/>
      <c r="D71" s="22"/>
      <c r="E71" s="25" t="str">
        <f t="shared" si="3"/>
        <v>Paul Blackwell</v>
      </c>
      <c r="F71" s="22" t="s">
        <v>11</v>
      </c>
      <c r="G71" s="23">
        <v>23027</v>
      </c>
      <c r="H71" s="28">
        <f t="shared" si="4"/>
        <v>56</v>
      </c>
      <c r="I71" s="26" t="str">
        <f t="shared" si="5"/>
        <v>V50</v>
      </c>
      <c r="L71" s="29">
        <v>84</v>
      </c>
      <c r="M71" s="30" t="s">
        <v>629</v>
      </c>
    </row>
    <row r="72" spans="1:13" ht="16" x14ac:dyDescent="0.2">
      <c r="A72" t="s">
        <v>108</v>
      </c>
      <c r="B72" t="s">
        <v>109</v>
      </c>
      <c r="E72" s="25" t="str">
        <f t="shared" si="3"/>
        <v>Paul Blackwell</v>
      </c>
      <c r="F72" t="s">
        <v>11</v>
      </c>
      <c r="G72" s="41">
        <v>23027</v>
      </c>
      <c r="H72" s="26">
        <f t="shared" si="4"/>
        <v>56</v>
      </c>
      <c r="I72" s="26" t="str">
        <f t="shared" si="5"/>
        <v>V50</v>
      </c>
      <c r="L72" s="29">
        <v>85</v>
      </c>
      <c r="M72" s="30" t="s">
        <v>629</v>
      </c>
    </row>
    <row r="73" spans="1:13" x14ac:dyDescent="0.2">
      <c r="A73" t="s">
        <v>1065</v>
      </c>
      <c r="B73" t="s">
        <v>525</v>
      </c>
      <c r="E73" s="26" t="str">
        <f t="shared" si="3"/>
        <v>Sophie Blumenthal</v>
      </c>
      <c r="F73" t="s">
        <v>12</v>
      </c>
      <c r="G73" s="41">
        <v>34128</v>
      </c>
      <c r="H73" s="26">
        <f t="shared" si="4"/>
        <v>25</v>
      </c>
      <c r="I73" s="26" t="str">
        <f t="shared" si="5"/>
        <v>SEN</v>
      </c>
      <c r="L73" s="29">
        <v>86</v>
      </c>
      <c r="M73" s="30" t="s">
        <v>629</v>
      </c>
    </row>
    <row r="74" spans="1:13" x14ac:dyDescent="0.2">
      <c r="A74" t="s">
        <v>906</v>
      </c>
      <c r="B74" t="s">
        <v>556</v>
      </c>
      <c r="E74" s="26" t="str">
        <f t="shared" si="3"/>
        <v>Jane Borham</v>
      </c>
      <c r="F74" t="s">
        <v>12</v>
      </c>
      <c r="G74" s="41">
        <v>30544</v>
      </c>
      <c r="H74" s="28">
        <f t="shared" si="4"/>
        <v>35</v>
      </c>
      <c r="I74" s="26" t="str">
        <f t="shared" si="5"/>
        <v>SEN</v>
      </c>
      <c r="L74" s="29">
        <v>87</v>
      </c>
      <c r="M74" s="30" t="s">
        <v>629</v>
      </c>
    </row>
    <row r="75" spans="1:13" ht="16" x14ac:dyDescent="0.2">
      <c r="A75" s="22" t="s">
        <v>110</v>
      </c>
      <c r="B75" s="22" t="s">
        <v>111</v>
      </c>
      <c r="C75" s="22"/>
      <c r="D75" s="22"/>
      <c r="E75" s="25" t="str">
        <f t="shared" si="3"/>
        <v>Muriel Boungnaraj</v>
      </c>
      <c r="F75" s="22" t="s">
        <v>12</v>
      </c>
      <c r="G75" s="23">
        <v>31614</v>
      </c>
      <c r="H75" s="28">
        <f t="shared" si="4"/>
        <v>32</v>
      </c>
      <c r="I75" s="26" t="str">
        <f t="shared" si="5"/>
        <v>SEN</v>
      </c>
      <c r="L75" s="29">
        <v>88</v>
      </c>
      <c r="M75" s="30" t="s">
        <v>629</v>
      </c>
    </row>
    <row r="76" spans="1:13" ht="16" x14ac:dyDescent="0.2">
      <c r="A76" t="s">
        <v>110</v>
      </c>
      <c r="B76" t="s">
        <v>111</v>
      </c>
      <c r="E76" s="25" t="str">
        <f t="shared" si="3"/>
        <v>Muriel Boungnaraj</v>
      </c>
      <c r="F76" t="s">
        <v>12</v>
      </c>
      <c r="G76" s="41">
        <v>31614</v>
      </c>
      <c r="H76" s="26">
        <f t="shared" si="4"/>
        <v>32</v>
      </c>
      <c r="I76" s="26" t="str">
        <f t="shared" si="5"/>
        <v>SEN</v>
      </c>
      <c r="L76" s="29">
        <v>89</v>
      </c>
      <c r="M76" s="30" t="s">
        <v>629</v>
      </c>
    </row>
    <row r="77" spans="1:13" ht="16" x14ac:dyDescent="0.2">
      <c r="A77" s="22" t="s">
        <v>112</v>
      </c>
      <c r="B77" s="22" t="s">
        <v>555</v>
      </c>
      <c r="C77" s="22" t="s">
        <v>556</v>
      </c>
      <c r="D77" s="22"/>
      <c r="E77" s="25" t="str">
        <f t="shared" si="3"/>
        <v>Anita Bowden</v>
      </c>
      <c r="F77" s="22" t="s">
        <v>12</v>
      </c>
      <c r="G77" s="23">
        <v>25202</v>
      </c>
      <c r="H77" s="28">
        <f t="shared" si="4"/>
        <v>50</v>
      </c>
      <c r="I77" s="26" t="str">
        <f t="shared" si="5"/>
        <v>V50</v>
      </c>
      <c r="L77" s="29">
        <v>90</v>
      </c>
      <c r="M77" s="30" t="s">
        <v>629</v>
      </c>
    </row>
    <row r="78" spans="1:13" ht="16" x14ac:dyDescent="0.2">
      <c r="A78" t="s">
        <v>112</v>
      </c>
      <c r="B78" t="s">
        <v>555</v>
      </c>
      <c r="C78" t="s">
        <v>556</v>
      </c>
      <c r="E78" s="25" t="str">
        <f t="shared" si="3"/>
        <v>Anita Bowden</v>
      </c>
      <c r="F78" t="s">
        <v>12</v>
      </c>
      <c r="G78" s="41">
        <v>25202</v>
      </c>
      <c r="H78" s="28">
        <f t="shared" si="4"/>
        <v>50</v>
      </c>
      <c r="I78" s="26" t="str">
        <f t="shared" si="5"/>
        <v>V50</v>
      </c>
      <c r="L78" s="29">
        <v>91</v>
      </c>
      <c r="M78" s="30" t="s">
        <v>629</v>
      </c>
    </row>
    <row r="79" spans="1:13" x14ac:dyDescent="0.2">
      <c r="A79" t="s">
        <v>372</v>
      </c>
      <c r="B79" t="s">
        <v>481</v>
      </c>
      <c r="E79" s="26" t="str">
        <f t="shared" si="3"/>
        <v>Rachel Bradley</v>
      </c>
      <c r="F79" t="s">
        <v>12</v>
      </c>
      <c r="G79" s="41">
        <v>29791</v>
      </c>
      <c r="H79" s="26">
        <f t="shared" si="4"/>
        <v>37</v>
      </c>
      <c r="I79" s="26" t="str">
        <f t="shared" si="5"/>
        <v>SEN</v>
      </c>
      <c r="L79" s="29">
        <v>92</v>
      </c>
      <c r="M79" s="30" t="s">
        <v>629</v>
      </c>
    </row>
    <row r="80" spans="1:13" x14ac:dyDescent="0.2">
      <c r="A80" t="s">
        <v>1008</v>
      </c>
      <c r="B80" t="s">
        <v>1019</v>
      </c>
      <c r="E80" s="26" t="str">
        <f t="shared" si="3"/>
        <v>Doug Brady</v>
      </c>
      <c r="F80" t="s">
        <v>11</v>
      </c>
      <c r="G80" s="41">
        <v>20986</v>
      </c>
      <c r="H80" s="26">
        <f t="shared" si="4"/>
        <v>61</v>
      </c>
      <c r="I80" s="26" t="str">
        <f t="shared" si="5"/>
        <v>V60+</v>
      </c>
      <c r="L80" s="29">
        <v>93</v>
      </c>
      <c r="M80" s="30" t="s">
        <v>629</v>
      </c>
    </row>
    <row r="81" spans="1:13" ht="16" x14ac:dyDescent="0.2">
      <c r="A81" s="22" t="s">
        <v>113</v>
      </c>
      <c r="B81" s="22" t="s">
        <v>321</v>
      </c>
      <c r="C81" s="22" t="s">
        <v>557</v>
      </c>
      <c r="D81" s="22"/>
      <c r="E81" s="25" t="str">
        <f t="shared" si="3"/>
        <v>Lee Brant</v>
      </c>
      <c r="F81" s="22" t="s">
        <v>11</v>
      </c>
      <c r="G81" s="23">
        <v>25585</v>
      </c>
      <c r="H81" s="28">
        <f t="shared" si="4"/>
        <v>49</v>
      </c>
      <c r="I81" s="26" t="str">
        <f t="shared" si="5"/>
        <v>V40</v>
      </c>
      <c r="L81" s="29">
        <v>94</v>
      </c>
      <c r="M81" s="30" t="s">
        <v>629</v>
      </c>
    </row>
    <row r="82" spans="1:13" ht="16" x14ac:dyDescent="0.2">
      <c r="A82" t="s">
        <v>113</v>
      </c>
      <c r="B82" t="s">
        <v>321</v>
      </c>
      <c r="C82" t="s">
        <v>557</v>
      </c>
      <c r="E82" s="25" t="str">
        <f t="shared" si="3"/>
        <v>Lee Brant</v>
      </c>
      <c r="F82" t="s">
        <v>11</v>
      </c>
      <c r="G82" s="41">
        <v>25585</v>
      </c>
      <c r="H82" s="28">
        <f t="shared" si="4"/>
        <v>49</v>
      </c>
      <c r="I82" s="26" t="str">
        <f t="shared" si="5"/>
        <v>V40</v>
      </c>
      <c r="L82" s="29">
        <v>95</v>
      </c>
      <c r="M82" s="30" t="s">
        <v>629</v>
      </c>
    </row>
    <row r="83" spans="1:13" ht="16" x14ac:dyDescent="0.2">
      <c r="A83" s="22" t="s">
        <v>114</v>
      </c>
      <c r="B83" s="22" t="s">
        <v>115</v>
      </c>
      <c r="C83" s="22"/>
      <c r="D83" s="22"/>
      <c r="E83" s="25" t="str">
        <f t="shared" si="3"/>
        <v>Penny Brewer</v>
      </c>
      <c r="F83" s="22" t="s">
        <v>12</v>
      </c>
      <c r="G83" s="23">
        <v>30380</v>
      </c>
      <c r="H83" s="28">
        <f t="shared" si="4"/>
        <v>36</v>
      </c>
      <c r="I83" s="26" t="str">
        <f t="shared" si="5"/>
        <v>SEN</v>
      </c>
      <c r="L83" s="29">
        <v>96</v>
      </c>
      <c r="M83" s="30" t="s">
        <v>629</v>
      </c>
    </row>
    <row r="84" spans="1:13" ht="16" x14ac:dyDescent="0.2">
      <c r="A84" t="s">
        <v>114</v>
      </c>
      <c r="B84" t="s">
        <v>115</v>
      </c>
      <c r="E84" s="25" t="str">
        <f t="shared" si="3"/>
        <v>Penny Brewer</v>
      </c>
      <c r="F84" t="s">
        <v>12</v>
      </c>
      <c r="G84" s="41">
        <v>30380</v>
      </c>
      <c r="H84" s="28">
        <f t="shared" si="4"/>
        <v>36</v>
      </c>
      <c r="I84" s="26" t="str">
        <f t="shared" si="5"/>
        <v>SEN</v>
      </c>
      <c r="L84" s="29">
        <v>97</v>
      </c>
      <c r="M84" s="30" t="s">
        <v>629</v>
      </c>
    </row>
    <row r="85" spans="1:13" ht="16" x14ac:dyDescent="0.2">
      <c r="A85" s="22" t="s">
        <v>116</v>
      </c>
      <c r="B85" s="22" t="s">
        <v>131</v>
      </c>
      <c r="C85" s="22" t="s">
        <v>558</v>
      </c>
      <c r="D85" s="22"/>
      <c r="E85" s="25" t="str">
        <f t="shared" si="3"/>
        <v>Robin Briscoe</v>
      </c>
      <c r="F85" s="22" t="s">
        <v>11</v>
      </c>
      <c r="G85" s="23">
        <v>25376</v>
      </c>
      <c r="H85" s="28">
        <f t="shared" si="4"/>
        <v>49</v>
      </c>
      <c r="I85" s="26" t="str">
        <f t="shared" si="5"/>
        <v>V40</v>
      </c>
      <c r="L85" s="29">
        <v>98</v>
      </c>
      <c r="M85" s="30" t="s">
        <v>629</v>
      </c>
    </row>
    <row r="86" spans="1:13" ht="16" x14ac:dyDescent="0.2">
      <c r="A86" t="s">
        <v>116</v>
      </c>
      <c r="B86" t="s">
        <v>131</v>
      </c>
      <c r="C86" t="s">
        <v>558</v>
      </c>
      <c r="E86" s="25" t="str">
        <f t="shared" si="3"/>
        <v>Robin Briscoe</v>
      </c>
      <c r="F86" t="s">
        <v>11</v>
      </c>
      <c r="G86" s="41">
        <v>25376</v>
      </c>
      <c r="H86" s="26">
        <f t="shared" si="4"/>
        <v>49</v>
      </c>
      <c r="I86" s="26" t="str">
        <f t="shared" si="5"/>
        <v>V40</v>
      </c>
      <c r="L86" s="29">
        <v>99</v>
      </c>
      <c r="M86" s="30" t="s">
        <v>629</v>
      </c>
    </row>
    <row r="87" spans="1:13" ht="16" x14ac:dyDescent="0.2">
      <c r="A87" s="22" t="s">
        <v>117</v>
      </c>
      <c r="B87" s="22" t="s">
        <v>118</v>
      </c>
      <c r="C87" s="22"/>
      <c r="D87" s="22"/>
      <c r="E87" s="25" t="str">
        <f t="shared" si="3"/>
        <v>Mike Brock</v>
      </c>
      <c r="F87" s="22" t="s">
        <v>11</v>
      </c>
      <c r="G87" s="23">
        <v>28573</v>
      </c>
      <c r="H87" s="28">
        <f t="shared" si="4"/>
        <v>41</v>
      </c>
      <c r="I87" s="26" t="str">
        <f t="shared" si="5"/>
        <v>V40</v>
      </c>
      <c r="L87" s="29">
        <v>100</v>
      </c>
      <c r="M87" s="30" t="s">
        <v>629</v>
      </c>
    </row>
    <row r="88" spans="1:13" ht="16" x14ac:dyDescent="0.2">
      <c r="A88" t="s">
        <v>683</v>
      </c>
      <c r="B88" t="s">
        <v>587</v>
      </c>
      <c r="E88" s="25" t="str">
        <f t="shared" si="3"/>
        <v>Carol Brombley</v>
      </c>
      <c r="F88" t="s">
        <v>12</v>
      </c>
      <c r="G88" s="41">
        <v>24492</v>
      </c>
      <c r="H88" s="26">
        <f t="shared" si="4"/>
        <v>52</v>
      </c>
      <c r="I88" s="26" t="str">
        <f t="shared" si="5"/>
        <v>V50</v>
      </c>
      <c r="L88" s="29">
        <v>101</v>
      </c>
      <c r="M88" s="30" t="s">
        <v>629</v>
      </c>
    </row>
    <row r="89" spans="1:13" ht="16" x14ac:dyDescent="0.2">
      <c r="A89" t="s">
        <v>683</v>
      </c>
      <c r="B89" t="s">
        <v>120</v>
      </c>
      <c r="E89" s="25" t="str">
        <f t="shared" si="3"/>
        <v>Peter Brombley</v>
      </c>
      <c r="F89" t="s">
        <v>11</v>
      </c>
      <c r="G89" s="41">
        <v>25415</v>
      </c>
      <c r="H89" s="26">
        <f t="shared" si="4"/>
        <v>49</v>
      </c>
      <c r="I89" s="26" t="str">
        <f t="shared" si="5"/>
        <v>V40</v>
      </c>
      <c r="L89" s="29">
        <v>102</v>
      </c>
      <c r="M89" s="30" t="s">
        <v>629</v>
      </c>
    </row>
    <row r="90" spans="1:13" ht="16" x14ac:dyDescent="0.2">
      <c r="A90" s="22" t="s">
        <v>119</v>
      </c>
      <c r="B90" s="22" t="s">
        <v>120</v>
      </c>
      <c r="C90" s="22"/>
      <c r="D90" s="22"/>
      <c r="E90" s="25" t="str">
        <f t="shared" si="3"/>
        <v>Peter Brookes</v>
      </c>
      <c r="F90" s="22" t="s">
        <v>11</v>
      </c>
      <c r="G90" s="23">
        <v>19788</v>
      </c>
      <c r="H90" s="28">
        <f t="shared" si="4"/>
        <v>65</v>
      </c>
      <c r="I90" s="26" t="str">
        <f t="shared" si="5"/>
        <v>V60+</v>
      </c>
      <c r="L90" s="29">
        <v>103</v>
      </c>
      <c r="M90" s="30" t="s">
        <v>629</v>
      </c>
    </row>
    <row r="91" spans="1:13" ht="16" x14ac:dyDescent="0.2">
      <c r="A91" t="s">
        <v>119</v>
      </c>
      <c r="B91" t="s">
        <v>120</v>
      </c>
      <c r="E91" s="25" t="str">
        <f t="shared" si="3"/>
        <v>Peter Brookes</v>
      </c>
      <c r="F91" t="s">
        <v>11</v>
      </c>
      <c r="G91" s="41">
        <v>19788</v>
      </c>
      <c r="H91" s="28">
        <f t="shared" si="4"/>
        <v>65</v>
      </c>
      <c r="I91" s="26" t="str">
        <f t="shared" si="5"/>
        <v>V60+</v>
      </c>
      <c r="L91" s="29">
        <v>104</v>
      </c>
      <c r="M91" s="30" t="s">
        <v>629</v>
      </c>
    </row>
    <row r="92" spans="1:13" x14ac:dyDescent="0.2">
      <c r="A92" t="s">
        <v>1015</v>
      </c>
      <c r="B92" t="s">
        <v>1026</v>
      </c>
      <c r="E92" s="26" t="str">
        <f t="shared" si="3"/>
        <v>Stracey Brookman</v>
      </c>
      <c r="F92" t="s">
        <v>12</v>
      </c>
      <c r="G92" s="41">
        <v>27174</v>
      </c>
      <c r="H92" s="26">
        <f t="shared" si="4"/>
        <v>44</v>
      </c>
      <c r="I92" s="26" t="str">
        <f t="shared" si="5"/>
        <v>V40</v>
      </c>
      <c r="L92" s="29">
        <v>105</v>
      </c>
      <c r="M92" s="30" t="s">
        <v>629</v>
      </c>
    </row>
    <row r="93" spans="1:13" ht="16" x14ac:dyDescent="0.2">
      <c r="A93" s="22" t="s">
        <v>121</v>
      </c>
      <c r="B93" s="22" t="s">
        <v>559</v>
      </c>
      <c r="C93" s="22" t="s">
        <v>82</v>
      </c>
      <c r="D93" s="22"/>
      <c r="E93" s="25" t="str">
        <f t="shared" si="3"/>
        <v>Annabelle Brooks</v>
      </c>
      <c r="F93" s="22" t="s">
        <v>12</v>
      </c>
      <c r="G93" s="23">
        <v>28402</v>
      </c>
      <c r="H93" s="28">
        <f t="shared" si="4"/>
        <v>41</v>
      </c>
      <c r="I93" s="26" t="str">
        <f t="shared" si="5"/>
        <v>V40</v>
      </c>
      <c r="L93" s="29">
        <v>106</v>
      </c>
      <c r="M93" s="30" t="s">
        <v>629</v>
      </c>
    </row>
    <row r="94" spans="1:13" ht="16" x14ac:dyDescent="0.2">
      <c r="A94" s="22" t="s">
        <v>121</v>
      </c>
      <c r="B94" s="22" t="s">
        <v>122</v>
      </c>
      <c r="C94" s="22"/>
      <c r="D94" s="22"/>
      <c r="E94" s="25" t="str">
        <f t="shared" si="3"/>
        <v>Robert Brooks</v>
      </c>
      <c r="F94" s="22" t="s">
        <v>11</v>
      </c>
      <c r="G94" s="23">
        <v>18068</v>
      </c>
      <c r="H94" s="28">
        <f t="shared" si="4"/>
        <v>69</v>
      </c>
      <c r="I94" s="26" t="str">
        <f t="shared" si="5"/>
        <v>V60+</v>
      </c>
      <c r="L94" s="29">
        <v>107</v>
      </c>
      <c r="M94" s="30" t="s">
        <v>629</v>
      </c>
    </row>
    <row r="95" spans="1:13" ht="16" x14ac:dyDescent="0.2">
      <c r="A95" s="22" t="s">
        <v>121</v>
      </c>
      <c r="B95" s="22" t="s">
        <v>123</v>
      </c>
      <c r="C95" s="22"/>
      <c r="D95" s="22"/>
      <c r="E95" s="25" t="str">
        <f t="shared" si="3"/>
        <v>Stewart Brooks</v>
      </c>
      <c r="F95" s="22" t="s">
        <v>11</v>
      </c>
      <c r="G95" s="23">
        <v>27088</v>
      </c>
      <c r="H95" s="28">
        <f t="shared" si="4"/>
        <v>45</v>
      </c>
      <c r="I95" s="26" t="str">
        <f t="shared" si="5"/>
        <v>V40</v>
      </c>
      <c r="L95" s="29">
        <v>108</v>
      </c>
      <c r="M95" s="30" t="s">
        <v>629</v>
      </c>
    </row>
    <row r="96" spans="1:13" ht="16" x14ac:dyDescent="0.2">
      <c r="A96" t="s">
        <v>121</v>
      </c>
      <c r="B96" t="s">
        <v>559</v>
      </c>
      <c r="C96" t="s">
        <v>82</v>
      </c>
      <c r="E96" s="25" t="str">
        <f t="shared" si="3"/>
        <v>Annabelle Brooks</v>
      </c>
      <c r="F96" t="s">
        <v>12</v>
      </c>
      <c r="G96" s="41">
        <v>28402</v>
      </c>
      <c r="H96" s="28">
        <f t="shared" si="4"/>
        <v>41</v>
      </c>
      <c r="I96" s="26" t="str">
        <f t="shared" si="5"/>
        <v>V40</v>
      </c>
      <c r="L96" s="29">
        <v>109</v>
      </c>
      <c r="M96" s="30" t="s">
        <v>629</v>
      </c>
    </row>
    <row r="97" spans="1:13" ht="17" thickBot="1" x14ac:dyDescent="0.25">
      <c r="A97" t="s">
        <v>121</v>
      </c>
      <c r="B97" t="s">
        <v>122</v>
      </c>
      <c r="E97" s="25" t="str">
        <f t="shared" si="3"/>
        <v>Robert Brooks</v>
      </c>
      <c r="F97" t="s">
        <v>11</v>
      </c>
      <c r="G97" s="41">
        <v>18068</v>
      </c>
      <c r="H97" s="28">
        <f t="shared" si="4"/>
        <v>69</v>
      </c>
      <c r="I97" s="26" t="str">
        <f t="shared" si="5"/>
        <v>V60+</v>
      </c>
      <c r="L97" s="31">
        <v>110</v>
      </c>
      <c r="M97" s="32" t="s">
        <v>629</v>
      </c>
    </row>
    <row r="98" spans="1:13" ht="16" x14ac:dyDescent="0.2">
      <c r="A98" t="s">
        <v>121</v>
      </c>
      <c r="B98" t="s">
        <v>123</v>
      </c>
      <c r="E98" s="25" t="str">
        <f t="shared" si="3"/>
        <v>Stewart Brooks</v>
      </c>
      <c r="F98" t="s">
        <v>11</v>
      </c>
      <c r="G98" s="41">
        <v>27088</v>
      </c>
      <c r="H98" s="26">
        <f t="shared" si="4"/>
        <v>45</v>
      </c>
      <c r="I98" s="26" t="str">
        <f t="shared" si="5"/>
        <v>V40</v>
      </c>
    </row>
    <row r="99" spans="1:13" ht="16" x14ac:dyDescent="0.2">
      <c r="A99" s="22" t="s">
        <v>124</v>
      </c>
      <c r="B99" s="22" t="s">
        <v>125</v>
      </c>
      <c r="C99" s="22"/>
      <c r="D99" s="22"/>
      <c r="E99" s="25" t="str">
        <f t="shared" si="3"/>
        <v>Beverley Brown</v>
      </c>
      <c r="F99" s="22" t="s">
        <v>12</v>
      </c>
      <c r="G99" s="23">
        <v>22908</v>
      </c>
      <c r="H99" s="28">
        <f t="shared" si="4"/>
        <v>56</v>
      </c>
      <c r="I99" s="26" t="str">
        <f t="shared" si="5"/>
        <v>V50</v>
      </c>
    </row>
    <row r="100" spans="1:13" ht="16" x14ac:dyDescent="0.2">
      <c r="A100" s="22" t="s">
        <v>124</v>
      </c>
      <c r="B100" s="22" t="s">
        <v>82</v>
      </c>
      <c r="C100" s="22"/>
      <c r="D100" s="22"/>
      <c r="E100" s="25" t="str">
        <f t="shared" si="3"/>
        <v>Louise Brown</v>
      </c>
      <c r="F100" s="22" t="s">
        <v>12</v>
      </c>
      <c r="G100" s="23">
        <v>26571</v>
      </c>
      <c r="H100" s="28">
        <f t="shared" si="4"/>
        <v>46</v>
      </c>
      <c r="I100" s="26" t="str">
        <f t="shared" si="5"/>
        <v>V40</v>
      </c>
    </row>
    <row r="101" spans="1:13" ht="16" x14ac:dyDescent="0.2">
      <c r="A101" s="22" t="s">
        <v>124</v>
      </c>
      <c r="B101" s="22" t="s">
        <v>126</v>
      </c>
      <c r="C101" s="22"/>
      <c r="D101" s="22"/>
      <c r="E101" s="25" t="str">
        <f t="shared" si="3"/>
        <v>Phil Brown</v>
      </c>
      <c r="F101" s="22" t="s">
        <v>11</v>
      </c>
      <c r="G101" s="23">
        <v>22424</v>
      </c>
      <c r="H101" s="28">
        <f t="shared" si="4"/>
        <v>57</v>
      </c>
      <c r="I101" s="26" t="str">
        <f t="shared" si="5"/>
        <v>V50</v>
      </c>
    </row>
    <row r="102" spans="1:13" ht="16" x14ac:dyDescent="0.2">
      <c r="A102" s="22" t="s">
        <v>124</v>
      </c>
      <c r="B102" s="22" t="s">
        <v>84</v>
      </c>
      <c r="C102" s="22"/>
      <c r="D102" s="22"/>
      <c r="E102" s="25" t="str">
        <f t="shared" si="3"/>
        <v>Simon Brown</v>
      </c>
      <c r="F102" s="22" t="s">
        <v>11</v>
      </c>
      <c r="G102" s="23">
        <v>27976</v>
      </c>
      <c r="H102" s="28">
        <f t="shared" si="4"/>
        <v>42</v>
      </c>
      <c r="I102" s="26" t="str">
        <f t="shared" si="5"/>
        <v>V40</v>
      </c>
    </row>
    <row r="103" spans="1:13" ht="16" x14ac:dyDescent="0.2">
      <c r="A103" s="22" t="s">
        <v>124</v>
      </c>
      <c r="B103" s="22" t="s">
        <v>127</v>
      </c>
      <c r="C103" s="22"/>
      <c r="D103" s="22"/>
      <c r="E103" s="25" t="str">
        <f t="shared" si="3"/>
        <v>Sue Brown</v>
      </c>
      <c r="F103" s="22" t="s">
        <v>12</v>
      </c>
      <c r="G103" s="23">
        <v>22507</v>
      </c>
      <c r="H103" s="28">
        <f t="shared" si="4"/>
        <v>57</v>
      </c>
      <c r="I103" s="26" t="str">
        <f t="shared" si="5"/>
        <v>V50</v>
      </c>
    </row>
    <row r="104" spans="1:13" ht="16" x14ac:dyDescent="0.2">
      <c r="A104" t="s">
        <v>124</v>
      </c>
      <c r="B104" t="s">
        <v>125</v>
      </c>
      <c r="E104" s="25" t="str">
        <f t="shared" si="3"/>
        <v>Beverley Brown</v>
      </c>
      <c r="F104" t="s">
        <v>12</v>
      </c>
      <c r="G104" s="41">
        <v>22908</v>
      </c>
      <c r="H104" s="26">
        <f t="shared" si="4"/>
        <v>56</v>
      </c>
      <c r="I104" s="26" t="str">
        <f t="shared" si="5"/>
        <v>V50</v>
      </c>
    </row>
    <row r="105" spans="1:13" ht="16" x14ac:dyDescent="0.2">
      <c r="A105" t="s">
        <v>124</v>
      </c>
      <c r="B105" t="s">
        <v>82</v>
      </c>
      <c r="E105" s="25" t="str">
        <f t="shared" si="3"/>
        <v>Louise Brown</v>
      </c>
      <c r="F105" t="s">
        <v>12</v>
      </c>
      <c r="G105" s="41">
        <v>26571</v>
      </c>
      <c r="H105" s="26">
        <f t="shared" si="4"/>
        <v>46</v>
      </c>
      <c r="I105" s="26" t="str">
        <f t="shared" si="5"/>
        <v>V40</v>
      </c>
    </row>
    <row r="106" spans="1:13" ht="16" x14ac:dyDescent="0.2">
      <c r="A106" t="s">
        <v>124</v>
      </c>
      <c r="B106" t="s">
        <v>126</v>
      </c>
      <c r="E106" s="25" t="str">
        <f t="shared" si="3"/>
        <v>Phil Brown</v>
      </c>
      <c r="F106" t="s">
        <v>11</v>
      </c>
      <c r="G106" s="41">
        <v>22424</v>
      </c>
      <c r="H106" s="28">
        <f t="shared" si="4"/>
        <v>57</v>
      </c>
      <c r="I106" s="26" t="str">
        <f t="shared" si="5"/>
        <v>V50</v>
      </c>
    </row>
    <row r="107" spans="1:13" ht="16" x14ac:dyDescent="0.2">
      <c r="A107" t="s">
        <v>124</v>
      </c>
      <c r="B107" t="s">
        <v>84</v>
      </c>
      <c r="E107" s="25" t="str">
        <f t="shared" si="3"/>
        <v>Simon Brown</v>
      </c>
      <c r="F107" t="s">
        <v>11</v>
      </c>
      <c r="G107" s="41">
        <v>27976</v>
      </c>
      <c r="H107" s="28">
        <f t="shared" si="4"/>
        <v>42</v>
      </c>
      <c r="I107" s="26" t="str">
        <f t="shared" si="5"/>
        <v>V40</v>
      </c>
    </row>
    <row r="108" spans="1:13" ht="16" x14ac:dyDescent="0.2">
      <c r="A108" t="s">
        <v>124</v>
      </c>
      <c r="B108" t="s">
        <v>127</v>
      </c>
      <c r="E108" s="25" t="str">
        <f t="shared" si="3"/>
        <v>Sue Brown</v>
      </c>
      <c r="F108" t="s">
        <v>12</v>
      </c>
      <c r="G108" s="41">
        <v>22507</v>
      </c>
      <c r="H108" s="28">
        <f t="shared" si="4"/>
        <v>57</v>
      </c>
      <c r="I108" s="26" t="str">
        <f t="shared" si="5"/>
        <v>V50</v>
      </c>
    </row>
    <row r="109" spans="1:13" ht="16" x14ac:dyDescent="0.2">
      <c r="A109" s="22" t="s">
        <v>128</v>
      </c>
      <c r="B109" s="22" t="s">
        <v>129</v>
      </c>
      <c r="C109" s="22"/>
      <c r="D109" s="22"/>
      <c r="E109" s="25" t="str">
        <f t="shared" si="3"/>
        <v>John Burnett</v>
      </c>
      <c r="F109" s="22" t="s">
        <v>11</v>
      </c>
      <c r="G109" s="23">
        <v>28697</v>
      </c>
      <c r="H109" s="28">
        <f t="shared" si="4"/>
        <v>40</v>
      </c>
      <c r="I109" s="26" t="str">
        <f t="shared" si="5"/>
        <v>V40</v>
      </c>
    </row>
    <row r="110" spans="1:13" ht="16" x14ac:dyDescent="0.2">
      <c r="A110" t="s">
        <v>128</v>
      </c>
      <c r="B110" t="s">
        <v>129</v>
      </c>
      <c r="E110" s="25" t="str">
        <f t="shared" si="3"/>
        <v>John Burnett</v>
      </c>
      <c r="F110" t="s">
        <v>11</v>
      </c>
      <c r="G110" s="41">
        <v>28697</v>
      </c>
      <c r="H110" s="26">
        <f t="shared" si="4"/>
        <v>40</v>
      </c>
      <c r="I110" s="26" t="str">
        <f t="shared" si="5"/>
        <v>V40</v>
      </c>
    </row>
    <row r="111" spans="1:13" ht="16" x14ac:dyDescent="0.2">
      <c r="A111" t="s">
        <v>684</v>
      </c>
      <c r="B111" t="s">
        <v>278</v>
      </c>
      <c r="E111" s="25" t="str">
        <f t="shared" si="3"/>
        <v>Vanessa Burrell</v>
      </c>
      <c r="F111" t="s">
        <v>12</v>
      </c>
      <c r="G111" s="41">
        <v>23117</v>
      </c>
      <c r="H111" s="26">
        <f t="shared" si="4"/>
        <v>55</v>
      </c>
      <c r="I111" s="26" t="str">
        <f t="shared" si="5"/>
        <v>V50</v>
      </c>
    </row>
    <row r="112" spans="1:13" ht="16" x14ac:dyDescent="0.2">
      <c r="A112" s="22" t="s">
        <v>130</v>
      </c>
      <c r="B112" s="22" t="s">
        <v>131</v>
      </c>
      <c r="C112" s="22"/>
      <c r="D112" s="22"/>
      <c r="E112" s="25" t="str">
        <f t="shared" si="3"/>
        <v>Robin Burrows</v>
      </c>
      <c r="F112" s="22" t="s">
        <v>11</v>
      </c>
      <c r="G112" s="23">
        <v>14816</v>
      </c>
      <c r="H112" s="28">
        <f t="shared" si="4"/>
        <v>78</v>
      </c>
      <c r="I112" s="26" t="str">
        <f t="shared" si="5"/>
        <v>V60+</v>
      </c>
    </row>
    <row r="113" spans="1:9" ht="16" x14ac:dyDescent="0.2">
      <c r="A113" t="s">
        <v>130</v>
      </c>
      <c r="B113" t="s">
        <v>131</v>
      </c>
      <c r="E113" s="25" t="str">
        <f t="shared" si="3"/>
        <v>Robin Burrows</v>
      </c>
      <c r="F113" t="s">
        <v>11</v>
      </c>
      <c r="G113" s="41">
        <v>14816</v>
      </c>
      <c r="H113" s="26">
        <f t="shared" si="4"/>
        <v>78</v>
      </c>
      <c r="I113" s="26" t="str">
        <f t="shared" si="5"/>
        <v>V60+</v>
      </c>
    </row>
    <row r="114" spans="1:9" ht="16" x14ac:dyDescent="0.2">
      <c r="A114" s="22" t="s">
        <v>132</v>
      </c>
      <c r="B114" s="22" t="s">
        <v>222</v>
      </c>
      <c r="C114" s="22" t="s">
        <v>82</v>
      </c>
      <c r="D114" s="22"/>
      <c r="E114" s="25" t="str">
        <f t="shared" si="3"/>
        <v>Kelly Butler</v>
      </c>
      <c r="F114" s="22" t="s">
        <v>12</v>
      </c>
      <c r="G114" s="23">
        <v>30648</v>
      </c>
      <c r="H114" s="28">
        <f t="shared" si="4"/>
        <v>35</v>
      </c>
      <c r="I114" s="26" t="str">
        <f t="shared" si="5"/>
        <v>SEN</v>
      </c>
    </row>
    <row r="115" spans="1:9" ht="16" x14ac:dyDescent="0.2">
      <c r="A115" s="22" t="s">
        <v>132</v>
      </c>
      <c r="B115" s="22" t="s">
        <v>109</v>
      </c>
      <c r="C115" s="22"/>
      <c r="D115" s="22"/>
      <c r="E115" s="25" t="str">
        <f t="shared" si="3"/>
        <v>Paul Butler</v>
      </c>
      <c r="F115" s="22" t="s">
        <v>11</v>
      </c>
      <c r="G115" s="23">
        <v>24507</v>
      </c>
      <c r="H115" s="28">
        <f t="shared" si="4"/>
        <v>52</v>
      </c>
      <c r="I115" s="26" t="str">
        <f t="shared" si="5"/>
        <v>V50</v>
      </c>
    </row>
    <row r="116" spans="1:9" ht="16" x14ac:dyDescent="0.2">
      <c r="A116" t="s">
        <v>132</v>
      </c>
      <c r="B116" t="s">
        <v>222</v>
      </c>
      <c r="C116" t="s">
        <v>82</v>
      </c>
      <c r="E116" s="25" t="str">
        <f t="shared" si="3"/>
        <v>Kelly Butler</v>
      </c>
      <c r="F116" t="s">
        <v>12</v>
      </c>
      <c r="G116" s="41">
        <v>30648</v>
      </c>
      <c r="H116" s="28">
        <f t="shared" si="4"/>
        <v>35</v>
      </c>
      <c r="I116" s="26" t="str">
        <f t="shared" si="5"/>
        <v>SEN</v>
      </c>
    </row>
    <row r="117" spans="1:9" ht="16" x14ac:dyDescent="0.2">
      <c r="A117" t="s">
        <v>132</v>
      </c>
      <c r="B117" t="s">
        <v>109</v>
      </c>
      <c r="E117" s="25" t="str">
        <f t="shared" si="3"/>
        <v>Paul Butler</v>
      </c>
      <c r="F117" t="s">
        <v>11</v>
      </c>
      <c r="G117" s="41">
        <v>24507</v>
      </c>
      <c r="H117" s="28">
        <f t="shared" si="4"/>
        <v>52</v>
      </c>
      <c r="I117" s="26" t="str">
        <f t="shared" si="5"/>
        <v>V50</v>
      </c>
    </row>
    <row r="118" spans="1:9" ht="16" x14ac:dyDescent="0.2">
      <c r="A118" t="s">
        <v>685</v>
      </c>
      <c r="B118" t="s">
        <v>86</v>
      </c>
      <c r="E118" s="25" t="str">
        <f t="shared" si="3"/>
        <v>Tom Byrd</v>
      </c>
      <c r="F118" t="s">
        <v>11</v>
      </c>
      <c r="G118" s="41">
        <v>30082</v>
      </c>
      <c r="H118" s="28">
        <f t="shared" si="4"/>
        <v>36</v>
      </c>
      <c r="I118" s="26" t="str">
        <f t="shared" si="5"/>
        <v>SEN</v>
      </c>
    </row>
    <row r="119" spans="1:9" ht="16" x14ac:dyDescent="0.2">
      <c r="A119" t="s">
        <v>686</v>
      </c>
      <c r="B119" t="s">
        <v>687</v>
      </c>
      <c r="E119" s="25" t="str">
        <f t="shared" si="3"/>
        <v>Dean Caiger</v>
      </c>
      <c r="F119" t="s">
        <v>11</v>
      </c>
      <c r="G119" s="41">
        <v>27665</v>
      </c>
      <c r="H119" s="26">
        <f t="shared" si="4"/>
        <v>43</v>
      </c>
      <c r="I119" s="26" t="str">
        <f t="shared" si="5"/>
        <v>V40</v>
      </c>
    </row>
    <row r="120" spans="1:9" x14ac:dyDescent="0.2">
      <c r="A120" t="s">
        <v>959</v>
      </c>
      <c r="B120" s="6" t="s">
        <v>572</v>
      </c>
      <c r="E120" s="26" t="str">
        <f t="shared" si="3"/>
        <v>Rebecca Cairns</v>
      </c>
      <c r="F120" t="s">
        <v>12</v>
      </c>
      <c r="G120" s="41">
        <v>33584</v>
      </c>
      <c r="H120" s="26">
        <f t="shared" si="4"/>
        <v>27</v>
      </c>
      <c r="I120" s="26" t="str">
        <f t="shared" si="5"/>
        <v>SEN</v>
      </c>
    </row>
    <row r="121" spans="1:9" ht="16" x14ac:dyDescent="0.2">
      <c r="A121" t="s">
        <v>688</v>
      </c>
      <c r="B121" t="s">
        <v>823</v>
      </c>
      <c r="C121" t="s">
        <v>600</v>
      </c>
      <c r="E121" s="25" t="str">
        <f t="shared" si="3"/>
        <v>Craig Calton</v>
      </c>
      <c r="F121" t="s">
        <v>11</v>
      </c>
      <c r="G121" s="41">
        <v>30167</v>
      </c>
      <c r="H121" s="26">
        <f t="shared" si="4"/>
        <v>36</v>
      </c>
      <c r="I121" s="26" t="str">
        <f t="shared" si="5"/>
        <v>SEN</v>
      </c>
    </row>
    <row r="122" spans="1:9" ht="16" x14ac:dyDescent="0.2">
      <c r="A122" s="22" t="s">
        <v>133</v>
      </c>
      <c r="B122" s="22" t="s">
        <v>109</v>
      </c>
      <c r="C122" s="22"/>
      <c r="D122" s="22"/>
      <c r="E122" s="25" t="str">
        <f t="shared" si="3"/>
        <v>Paul Campbell</v>
      </c>
      <c r="F122" s="22" t="s">
        <v>11</v>
      </c>
      <c r="G122" s="23">
        <v>20608</v>
      </c>
      <c r="H122" s="28">
        <f t="shared" si="4"/>
        <v>62</v>
      </c>
      <c r="I122" s="26" t="str">
        <f t="shared" si="5"/>
        <v>V60+</v>
      </c>
    </row>
    <row r="123" spans="1:9" ht="16" x14ac:dyDescent="0.2">
      <c r="A123" t="s">
        <v>133</v>
      </c>
      <c r="B123" t="s">
        <v>109</v>
      </c>
      <c r="E123" s="25" t="str">
        <f t="shared" si="3"/>
        <v>Paul Campbell</v>
      </c>
      <c r="F123" t="s">
        <v>11</v>
      </c>
      <c r="G123" s="41">
        <v>20608</v>
      </c>
      <c r="H123" s="26">
        <f t="shared" si="4"/>
        <v>62</v>
      </c>
      <c r="I123" s="26" t="str">
        <f t="shared" si="5"/>
        <v>V60+</v>
      </c>
    </row>
    <row r="124" spans="1:9" x14ac:dyDescent="0.2">
      <c r="A124" t="s">
        <v>133</v>
      </c>
      <c r="B124" t="s">
        <v>1023</v>
      </c>
      <c r="E124" s="26" t="str">
        <f t="shared" si="3"/>
        <v>Gwendoline Campbell</v>
      </c>
      <c r="F124" t="s">
        <v>12</v>
      </c>
      <c r="G124" s="41">
        <v>22698</v>
      </c>
      <c r="H124" s="26">
        <f t="shared" si="4"/>
        <v>57</v>
      </c>
      <c r="I124" s="26" t="str">
        <f t="shared" si="5"/>
        <v>V50</v>
      </c>
    </row>
    <row r="125" spans="1:9" ht="16" x14ac:dyDescent="0.2">
      <c r="A125" s="22" t="s">
        <v>134</v>
      </c>
      <c r="B125" s="22" t="s">
        <v>109</v>
      </c>
      <c r="C125" s="22"/>
      <c r="D125" s="22"/>
      <c r="E125" s="25" t="str">
        <f t="shared" si="3"/>
        <v>Paul Cannon</v>
      </c>
      <c r="F125" s="22" t="s">
        <v>11</v>
      </c>
      <c r="G125" s="23">
        <v>19784</v>
      </c>
      <c r="H125" s="28">
        <f t="shared" si="4"/>
        <v>65</v>
      </c>
      <c r="I125" s="26" t="str">
        <f t="shared" si="5"/>
        <v>V60+</v>
      </c>
    </row>
    <row r="126" spans="1:9" ht="16" x14ac:dyDescent="0.2">
      <c r="A126" t="s">
        <v>134</v>
      </c>
      <c r="B126" t="s">
        <v>109</v>
      </c>
      <c r="E126" s="25" t="str">
        <f t="shared" si="3"/>
        <v>Paul Cannon</v>
      </c>
      <c r="F126" t="s">
        <v>11</v>
      </c>
      <c r="G126" s="41">
        <v>19784</v>
      </c>
      <c r="H126" s="28">
        <f t="shared" si="4"/>
        <v>65</v>
      </c>
      <c r="I126" s="26" t="str">
        <f t="shared" si="5"/>
        <v>V60+</v>
      </c>
    </row>
    <row r="127" spans="1:9" ht="16" x14ac:dyDescent="0.2">
      <c r="A127" s="22" t="s">
        <v>135</v>
      </c>
      <c r="B127" s="22" t="s">
        <v>136</v>
      </c>
      <c r="C127" s="22"/>
      <c r="D127" s="22"/>
      <c r="E127" s="25" t="str">
        <f t="shared" si="3"/>
        <v>Nina Cardrick</v>
      </c>
      <c r="F127" s="22" t="s">
        <v>12</v>
      </c>
      <c r="G127" s="23">
        <v>20063</v>
      </c>
      <c r="H127" s="28">
        <f t="shared" si="4"/>
        <v>64</v>
      </c>
      <c r="I127" s="26" t="str">
        <f t="shared" si="5"/>
        <v>V60+</v>
      </c>
    </row>
    <row r="128" spans="1:9" ht="16" x14ac:dyDescent="0.2">
      <c r="A128" t="s">
        <v>135</v>
      </c>
      <c r="B128" t="s">
        <v>136</v>
      </c>
      <c r="E128" s="25" t="str">
        <f t="shared" si="3"/>
        <v>Nina Cardrick</v>
      </c>
      <c r="F128" t="s">
        <v>12</v>
      </c>
      <c r="G128" s="41">
        <v>20063</v>
      </c>
      <c r="H128" s="28">
        <f t="shared" si="4"/>
        <v>64</v>
      </c>
      <c r="I128" s="26" t="str">
        <f t="shared" si="5"/>
        <v>V60+</v>
      </c>
    </row>
    <row r="129" spans="1:9" ht="16" x14ac:dyDescent="0.2">
      <c r="A129" s="22" t="s">
        <v>137</v>
      </c>
      <c r="B129" s="22" t="s">
        <v>250</v>
      </c>
      <c r="C129" s="22" t="s">
        <v>560</v>
      </c>
      <c r="D129" s="22"/>
      <c r="E129" s="25" t="str">
        <f t="shared" si="3"/>
        <v>Graham Carr</v>
      </c>
      <c r="F129" s="22" t="s">
        <v>11</v>
      </c>
      <c r="G129" s="23">
        <v>17287</v>
      </c>
      <c r="H129" s="28">
        <f t="shared" si="4"/>
        <v>71</v>
      </c>
      <c r="I129" s="26" t="str">
        <f t="shared" si="5"/>
        <v>V60+</v>
      </c>
    </row>
    <row r="130" spans="1:9" ht="16" x14ac:dyDescent="0.2">
      <c r="A130" t="s">
        <v>137</v>
      </c>
      <c r="B130" t="s">
        <v>250</v>
      </c>
      <c r="C130" t="s">
        <v>560</v>
      </c>
      <c r="E130" s="25" t="str">
        <f t="shared" si="3"/>
        <v>Graham Carr</v>
      </c>
      <c r="F130" t="s">
        <v>11</v>
      </c>
      <c r="G130" s="41">
        <v>17287</v>
      </c>
      <c r="H130" s="28">
        <f t="shared" si="4"/>
        <v>71</v>
      </c>
      <c r="I130" s="26" t="str">
        <f t="shared" si="5"/>
        <v>V60+</v>
      </c>
    </row>
    <row r="131" spans="1:9" x14ac:dyDescent="0.2">
      <c r="A131" t="s">
        <v>1017</v>
      </c>
      <c r="B131" t="s">
        <v>601</v>
      </c>
      <c r="E131" s="26" t="str">
        <f t="shared" si="3"/>
        <v>Maria Carraro</v>
      </c>
      <c r="F131" t="s">
        <v>12</v>
      </c>
      <c r="G131" s="41">
        <v>27636</v>
      </c>
      <c r="H131" s="26">
        <f t="shared" si="4"/>
        <v>43</v>
      </c>
      <c r="I131" s="26" t="str">
        <f t="shared" si="5"/>
        <v>V40</v>
      </c>
    </row>
    <row r="132" spans="1:9" x14ac:dyDescent="0.2">
      <c r="A132" t="s">
        <v>961</v>
      </c>
      <c r="B132" s="6" t="s">
        <v>84</v>
      </c>
      <c r="E132" s="26" t="str">
        <f t="shared" ref="E132:E195" si="6">+B132&amp;" "&amp;A132</f>
        <v>Simon Carter</v>
      </c>
      <c r="F132" t="s">
        <v>11</v>
      </c>
      <c r="G132" s="41">
        <v>22898</v>
      </c>
      <c r="H132" s="26">
        <f t="shared" ref="H132:H195" si="7">+(YEAR($H$2)-YEAR(G132))+IF(G132=$H$2,0,IF(MONTH(G132)&gt;3,-1,))</f>
        <v>56</v>
      </c>
      <c r="I132" s="26" t="str">
        <f t="shared" ref="I132:I195" si="8">+VLOOKUP(H132,$L$3:$M$97,2,FALSE)</f>
        <v>V50</v>
      </c>
    </row>
    <row r="133" spans="1:9" ht="16" x14ac:dyDescent="0.2">
      <c r="A133" s="22" t="s">
        <v>138</v>
      </c>
      <c r="B133" s="22" t="s">
        <v>139</v>
      </c>
      <c r="C133" s="22"/>
      <c r="D133" s="22"/>
      <c r="E133" s="25" t="str">
        <f t="shared" si="6"/>
        <v>Andrew Chaplin</v>
      </c>
      <c r="F133" s="22" t="s">
        <v>11</v>
      </c>
      <c r="G133" s="23">
        <v>33203</v>
      </c>
      <c r="H133" s="28">
        <f t="shared" si="7"/>
        <v>28</v>
      </c>
      <c r="I133" s="26" t="str">
        <f t="shared" si="8"/>
        <v>SEN</v>
      </c>
    </row>
    <row r="134" spans="1:9" ht="16" x14ac:dyDescent="0.2">
      <c r="A134" t="s">
        <v>138</v>
      </c>
      <c r="B134" t="s">
        <v>139</v>
      </c>
      <c r="E134" s="25" t="str">
        <f t="shared" si="6"/>
        <v>Andrew Chaplin</v>
      </c>
      <c r="F134" t="s">
        <v>11</v>
      </c>
      <c r="G134" s="41">
        <v>33203</v>
      </c>
      <c r="H134" s="26">
        <f t="shared" si="7"/>
        <v>28</v>
      </c>
      <c r="I134" s="26" t="str">
        <f t="shared" si="8"/>
        <v>SEN</v>
      </c>
    </row>
    <row r="135" spans="1:9" ht="16" x14ac:dyDescent="0.2">
      <c r="A135" s="22" t="s">
        <v>140</v>
      </c>
      <c r="B135" s="22" t="s">
        <v>120</v>
      </c>
      <c r="C135" s="22" t="s">
        <v>129</v>
      </c>
      <c r="D135" s="22"/>
      <c r="E135" s="25" t="str">
        <f t="shared" si="6"/>
        <v>Peter Chapman</v>
      </c>
      <c r="F135" s="22" t="s">
        <v>11</v>
      </c>
      <c r="G135" s="23">
        <v>15377</v>
      </c>
      <c r="H135" s="28">
        <f t="shared" si="7"/>
        <v>77</v>
      </c>
      <c r="I135" s="26" t="str">
        <f t="shared" si="8"/>
        <v>V60+</v>
      </c>
    </row>
    <row r="136" spans="1:9" ht="16" x14ac:dyDescent="0.2">
      <c r="A136" t="s">
        <v>140</v>
      </c>
      <c r="B136" t="s">
        <v>149</v>
      </c>
      <c r="E136" s="25" t="str">
        <f t="shared" si="6"/>
        <v>Helen Chapman</v>
      </c>
      <c r="F136" t="s">
        <v>12</v>
      </c>
      <c r="G136" s="41">
        <v>29464</v>
      </c>
      <c r="H136" s="26">
        <f t="shared" si="7"/>
        <v>38</v>
      </c>
      <c r="I136" s="26" t="str">
        <f t="shared" si="8"/>
        <v>SEN</v>
      </c>
    </row>
    <row r="137" spans="1:9" ht="16" x14ac:dyDescent="0.2">
      <c r="A137" t="s">
        <v>140</v>
      </c>
      <c r="B137" t="s">
        <v>120</v>
      </c>
      <c r="C137" t="s">
        <v>129</v>
      </c>
      <c r="E137" s="25" t="str">
        <f t="shared" si="6"/>
        <v>Peter Chapman</v>
      </c>
      <c r="F137" t="s">
        <v>11</v>
      </c>
      <c r="G137" s="41">
        <v>15377</v>
      </c>
      <c r="H137" s="26">
        <f t="shared" si="7"/>
        <v>77</v>
      </c>
      <c r="I137" s="26" t="str">
        <f t="shared" si="8"/>
        <v>V60+</v>
      </c>
    </row>
    <row r="138" spans="1:9" ht="16" x14ac:dyDescent="0.2">
      <c r="A138" s="22" t="s">
        <v>141</v>
      </c>
      <c r="B138" s="22" t="s">
        <v>142</v>
      </c>
      <c r="C138" s="22"/>
      <c r="D138" s="22"/>
      <c r="E138" s="25" t="str">
        <f t="shared" si="6"/>
        <v>Aaron Chappell</v>
      </c>
      <c r="F138" s="22" t="s">
        <v>11</v>
      </c>
      <c r="G138" s="23">
        <v>25716</v>
      </c>
      <c r="H138" s="28">
        <f t="shared" si="7"/>
        <v>48</v>
      </c>
      <c r="I138" s="26" t="str">
        <f t="shared" si="8"/>
        <v>V40</v>
      </c>
    </row>
    <row r="139" spans="1:9" ht="16" x14ac:dyDescent="0.2">
      <c r="A139" t="s">
        <v>141</v>
      </c>
      <c r="B139" t="s">
        <v>142</v>
      </c>
      <c r="E139" s="25" t="str">
        <f t="shared" si="6"/>
        <v>Aaron Chappell</v>
      </c>
      <c r="F139" t="s">
        <v>11</v>
      </c>
      <c r="G139" s="41">
        <v>25716</v>
      </c>
      <c r="H139" s="28">
        <f t="shared" si="7"/>
        <v>48</v>
      </c>
      <c r="I139" s="26" t="str">
        <f t="shared" si="8"/>
        <v>V40</v>
      </c>
    </row>
    <row r="140" spans="1:9" ht="16" x14ac:dyDescent="0.2">
      <c r="A140" t="s">
        <v>689</v>
      </c>
      <c r="B140" t="s">
        <v>605</v>
      </c>
      <c r="E140" s="25" t="str">
        <f t="shared" si="6"/>
        <v>Victoria Chater-Lea</v>
      </c>
      <c r="F140" t="s">
        <v>12</v>
      </c>
      <c r="G140" s="41">
        <v>34282</v>
      </c>
      <c r="H140" s="28">
        <f t="shared" si="7"/>
        <v>25</v>
      </c>
      <c r="I140" s="26" t="str">
        <f t="shared" si="8"/>
        <v>SEN</v>
      </c>
    </row>
    <row r="141" spans="1:9" ht="16" x14ac:dyDescent="0.2">
      <c r="A141" s="22" t="s">
        <v>143</v>
      </c>
      <c r="B141" s="22" t="s">
        <v>144</v>
      </c>
      <c r="C141" s="22"/>
      <c r="D141" s="22"/>
      <c r="E141" s="25" t="str">
        <f t="shared" si="6"/>
        <v>Stephanie Clare</v>
      </c>
      <c r="F141" s="22" t="s">
        <v>12</v>
      </c>
      <c r="G141" s="23">
        <v>27805</v>
      </c>
      <c r="H141" s="28">
        <f t="shared" si="7"/>
        <v>43</v>
      </c>
      <c r="I141" s="26" t="str">
        <f t="shared" si="8"/>
        <v>V40</v>
      </c>
    </row>
    <row r="142" spans="1:9" ht="16" x14ac:dyDescent="0.2">
      <c r="A142" t="s">
        <v>143</v>
      </c>
      <c r="B142" t="s">
        <v>139</v>
      </c>
      <c r="E142" s="25" t="str">
        <f t="shared" si="6"/>
        <v>Andrew Clare</v>
      </c>
      <c r="F142" t="s">
        <v>11</v>
      </c>
      <c r="G142" s="41">
        <v>27396</v>
      </c>
      <c r="H142" s="28">
        <f t="shared" si="7"/>
        <v>44</v>
      </c>
      <c r="I142" s="26" t="str">
        <f t="shared" si="8"/>
        <v>V40</v>
      </c>
    </row>
    <row r="143" spans="1:9" ht="16" x14ac:dyDescent="0.2">
      <c r="A143" t="s">
        <v>143</v>
      </c>
      <c r="B143" t="s">
        <v>144</v>
      </c>
      <c r="E143" s="25" t="str">
        <f t="shared" si="6"/>
        <v>Stephanie Clare</v>
      </c>
      <c r="F143" t="s">
        <v>12</v>
      </c>
      <c r="G143" s="41">
        <v>27805</v>
      </c>
      <c r="H143" s="26">
        <f t="shared" si="7"/>
        <v>43</v>
      </c>
      <c r="I143" s="26" t="str">
        <f t="shared" si="8"/>
        <v>V40</v>
      </c>
    </row>
    <row r="144" spans="1:9" ht="16" x14ac:dyDescent="0.2">
      <c r="A144" t="s">
        <v>690</v>
      </c>
      <c r="B144" t="s">
        <v>691</v>
      </c>
      <c r="E144" s="25" t="str">
        <f t="shared" si="6"/>
        <v>Liz Clarke</v>
      </c>
      <c r="F144" t="s">
        <v>12</v>
      </c>
      <c r="G144" s="41">
        <v>27534</v>
      </c>
      <c r="H144" s="26">
        <f t="shared" si="7"/>
        <v>43</v>
      </c>
      <c r="I144" s="26" t="str">
        <f t="shared" si="8"/>
        <v>V40</v>
      </c>
    </row>
    <row r="145" spans="1:9" ht="16" x14ac:dyDescent="0.2">
      <c r="A145" s="22" t="s">
        <v>145</v>
      </c>
      <c r="B145" s="22" t="s">
        <v>561</v>
      </c>
      <c r="C145" s="22" t="s">
        <v>562</v>
      </c>
      <c r="D145" s="22"/>
      <c r="E145" s="25" t="str">
        <f t="shared" si="6"/>
        <v>Sian Clayton</v>
      </c>
      <c r="F145" s="22" t="s">
        <v>12</v>
      </c>
      <c r="G145" s="23">
        <v>33017</v>
      </c>
      <c r="H145" s="28">
        <f t="shared" si="7"/>
        <v>28</v>
      </c>
      <c r="I145" s="26" t="str">
        <f t="shared" si="8"/>
        <v>SEN</v>
      </c>
    </row>
    <row r="146" spans="1:9" ht="16" x14ac:dyDescent="0.2">
      <c r="A146" t="s">
        <v>145</v>
      </c>
      <c r="B146" t="s">
        <v>561</v>
      </c>
      <c r="C146" t="s">
        <v>562</v>
      </c>
      <c r="E146" s="25" t="str">
        <f t="shared" si="6"/>
        <v>Sian Clayton</v>
      </c>
      <c r="F146" t="s">
        <v>12</v>
      </c>
      <c r="G146" s="41">
        <v>33017</v>
      </c>
      <c r="H146" s="26">
        <f t="shared" si="7"/>
        <v>28</v>
      </c>
      <c r="I146" s="26" t="str">
        <f t="shared" si="8"/>
        <v>SEN</v>
      </c>
    </row>
    <row r="147" spans="1:9" ht="16" x14ac:dyDescent="0.2">
      <c r="A147" s="22" t="s">
        <v>146</v>
      </c>
      <c r="B147" s="22" t="s">
        <v>139</v>
      </c>
      <c r="C147" s="22"/>
      <c r="D147" s="22"/>
      <c r="E147" s="25" t="str">
        <f t="shared" si="6"/>
        <v>Andrew Clegg</v>
      </c>
      <c r="F147" s="22" t="s">
        <v>11</v>
      </c>
      <c r="G147" s="23">
        <v>29366</v>
      </c>
      <c r="H147" s="28">
        <f t="shared" si="7"/>
        <v>38</v>
      </c>
      <c r="I147" s="26" t="str">
        <f t="shared" si="8"/>
        <v>SEN</v>
      </c>
    </row>
    <row r="148" spans="1:9" ht="16" x14ac:dyDescent="0.2">
      <c r="A148" t="s">
        <v>146</v>
      </c>
      <c r="B148" t="s">
        <v>139</v>
      </c>
      <c r="E148" s="25" t="str">
        <f t="shared" si="6"/>
        <v>Andrew Clegg</v>
      </c>
      <c r="F148" t="s">
        <v>11</v>
      </c>
      <c r="G148" s="41">
        <v>29366</v>
      </c>
      <c r="H148" s="28">
        <f t="shared" si="7"/>
        <v>38</v>
      </c>
      <c r="I148" s="26" t="str">
        <f t="shared" si="8"/>
        <v>SEN</v>
      </c>
    </row>
    <row r="149" spans="1:9" ht="16" x14ac:dyDescent="0.2">
      <c r="A149" s="22" t="s">
        <v>147</v>
      </c>
      <c r="B149" s="22" t="s">
        <v>563</v>
      </c>
      <c r="C149" s="22" t="s">
        <v>564</v>
      </c>
      <c r="D149" s="22"/>
      <c r="E149" s="25" t="str">
        <f t="shared" si="6"/>
        <v>Jeffrey Cohen</v>
      </c>
      <c r="F149" s="22" t="s">
        <v>11</v>
      </c>
      <c r="G149" s="23">
        <v>19093</v>
      </c>
      <c r="H149" s="28">
        <f t="shared" si="7"/>
        <v>66</v>
      </c>
      <c r="I149" s="26" t="str">
        <f t="shared" si="8"/>
        <v>V60+</v>
      </c>
    </row>
    <row r="150" spans="1:9" ht="16" x14ac:dyDescent="0.2">
      <c r="A150" t="s">
        <v>147</v>
      </c>
      <c r="B150" t="s">
        <v>563</v>
      </c>
      <c r="C150" t="s">
        <v>564</v>
      </c>
      <c r="E150" s="25" t="str">
        <f t="shared" si="6"/>
        <v>Jeffrey Cohen</v>
      </c>
      <c r="F150" t="s">
        <v>11</v>
      </c>
      <c r="G150" s="41">
        <v>19093</v>
      </c>
      <c r="H150" s="28">
        <f t="shared" si="7"/>
        <v>66</v>
      </c>
      <c r="I150" s="26" t="str">
        <f t="shared" si="8"/>
        <v>V60+</v>
      </c>
    </row>
    <row r="151" spans="1:9" ht="16" x14ac:dyDescent="0.2">
      <c r="A151" s="22" t="s">
        <v>148</v>
      </c>
      <c r="B151" s="22" t="s">
        <v>149</v>
      </c>
      <c r="C151" s="22"/>
      <c r="D151" s="22"/>
      <c r="E151" s="25" t="str">
        <f t="shared" si="6"/>
        <v>Helen Colclough</v>
      </c>
      <c r="F151" s="22" t="s">
        <v>12</v>
      </c>
      <c r="G151" s="23">
        <v>29567</v>
      </c>
      <c r="H151" s="28">
        <f t="shared" si="7"/>
        <v>38</v>
      </c>
      <c r="I151" s="26" t="str">
        <f t="shared" si="8"/>
        <v>SEN</v>
      </c>
    </row>
    <row r="152" spans="1:9" ht="16" x14ac:dyDescent="0.2">
      <c r="A152" t="s">
        <v>148</v>
      </c>
      <c r="B152" t="s">
        <v>149</v>
      </c>
      <c r="E152" s="25" t="str">
        <f t="shared" si="6"/>
        <v>Helen Colclough</v>
      </c>
      <c r="F152" t="s">
        <v>12</v>
      </c>
      <c r="G152" s="41">
        <v>29567</v>
      </c>
      <c r="H152" s="28">
        <f t="shared" si="7"/>
        <v>38</v>
      </c>
      <c r="I152" s="26" t="str">
        <f t="shared" si="8"/>
        <v>SEN</v>
      </c>
    </row>
    <row r="153" spans="1:9" ht="16" x14ac:dyDescent="0.2">
      <c r="A153" s="22" t="s">
        <v>150</v>
      </c>
      <c r="B153" s="22" t="s">
        <v>151</v>
      </c>
      <c r="C153" s="22"/>
      <c r="D153" s="22"/>
      <c r="E153" s="25" t="str">
        <f t="shared" si="6"/>
        <v>Gareth Colebrooke</v>
      </c>
      <c r="F153" s="22" t="s">
        <v>11</v>
      </c>
      <c r="G153" s="23">
        <v>29156</v>
      </c>
      <c r="H153" s="28">
        <f t="shared" si="7"/>
        <v>39</v>
      </c>
      <c r="I153" s="26" t="str">
        <f t="shared" si="8"/>
        <v>SEN</v>
      </c>
    </row>
    <row r="154" spans="1:9" ht="16" x14ac:dyDescent="0.2">
      <c r="A154" t="s">
        <v>150</v>
      </c>
      <c r="B154" t="s">
        <v>151</v>
      </c>
      <c r="E154" s="25" t="str">
        <f t="shared" si="6"/>
        <v>Gareth Colebrooke</v>
      </c>
      <c r="F154" t="s">
        <v>11</v>
      </c>
      <c r="G154" s="41">
        <v>29156</v>
      </c>
      <c r="H154" s="26">
        <f t="shared" si="7"/>
        <v>39</v>
      </c>
      <c r="I154" s="26" t="str">
        <f t="shared" si="8"/>
        <v>SEN</v>
      </c>
    </row>
    <row r="155" spans="1:9" ht="16" x14ac:dyDescent="0.2">
      <c r="A155" s="22" t="s">
        <v>152</v>
      </c>
      <c r="B155" s="22" t="s">
        <v>102</v>
      </c>
      <c r="C155" s="22" t="s">
        <v>565</v>
      </c>
      <c r="D155" s="22"/>
      <c r="E155" s="25" t="str">
        <f t="shared" si="6"/>
        <v>Alan Collard</v>
      </c>
      <c r="F155" s="22" t="s">
        <v>11</v>
      </c>
      <c r="G155" s="23">
        <v>18842</v>
      </c>
      <c r="H155" s="28">
        <f t="shared" si="7"/>
        <v>67</v>
      </c>
      <c r="I155" s="26" t="str">
        <f t="shared" si="8"/>
        <v>V60+</v>
      </c>
    </row>
    <row r="156" spans="1:9" ht="16" x14ac:dyDescent="0.2">
      <c r="A156" t="s">
        <v>152</v>
      </c>
      <c r="B156" t="s">
        <v>102</v>
      </c>
      <c r="C156" t="s">
        <v>565</v>
      </c>
      <c r="E156" s="25" t="str">
        <f t="shared" si="6"/>
        <v>Alan Collard</v>
      </c>
      <c r="F156" t="s">
        <v>11</v>
      </c>
      <c r="G156" s="41">
        <v>18842</v>
      </c>
      <c r="H156" s="26">
        <f t="shared" si="7"/>
        <v>67</v>
      </c>
      <c r="I156" s="26" t="str">
        <f t="shared" si="8"/>
        <v>V60+</v>
      </c>
    </row>
    <row r="157" spans="1:9" ht="16" x14ac:dyDescent="0.2">
      <c r="A157" t="s">
        <v>152</v>
      </c>
      <c r="B157" t="s">
        <v>171</v>
      </c>
      <c r="C157" t="s">
        <v>586</v>
      </c>
      <c r="E157" s="25" t="str">
        <f t="shared" si="6"/>
        <v>Mark Collard</v>
      </c>
      <c r="F157" t="s">
        <v>11</v>
      </c>
      <c r="G157" s="41">
        <v>32102</v>
      </c>
      <c r="H157" s="26">
        <f t="shared" si="7"/>
        <v>31</v>
      </c>
      <c r="I157" s="26" t="str">
        <f t="shared" si="8"/>
        <v>SEN</v>
      </c>
    </row>
    <row r="158" spans="1:9" ht="16" x14ac:dyDescent="0.2">
      <c r="A158" s="22" t="s">
        <v>153</v>
      </c>
      <c r="B158" s="22" t="s">
        <v>122</v>
      </c>
      <c r="C158" s="22" t="s">
        <v>76</v>
      </c>
      <c r="D158" s="22"/>
      <c r="E158" s="25" t="str">
        <f t="shared" si="6"/>
        <v>Robert Collins</v>
      </c>
      <c r="F158" s="22" t="s">
        <v>11</v>
      </c>
      <c r="G158" s="23">
        <v>16482</v>
      </c>
      <c r="H158" s="28">
        <f t="shared" si="7"/>
        <v>74</v>
      </c>
      <c r="I158" s="26" t="str">
        <f t="shared" si="8"/>
        <v>V60+</v>
      </c>
    </row>
    <row r="159" spans="1:9" ht="16" x14ac:dyDescent="0.2">
      <c r="A159" t="s">
        <v>153</v>
      </c>
      <c r="B159" t="s">
        <v>692</v>
      </c>
      <c r="E159" s="25" t="str">
        <f t="shared" si="6"/>
        <v>Odette Collins</v>
      </c>
      <c r="F159" t="s">
        <v>12</v>
      </c>
      <c r="G159" s="41">
        <v>26420</v>
      </c>
      <c r="H159" s="28">
        <f t="shared" si="7"/>
        <v>46</v>
      </c>
      <c r="I159" s="26" t="str">
        <f t="shared" si="8"/>
        <v>V40</v>
      </c>
    </row>
    <row r="160" spans="1:9" ht="16" x14ac:dyDescent="0.2">
      <c r="A160" t="s">
        <v>153</v>
      </c>
      <c r="B160" t="s">
        <v>122</v>
      </c>
      <c r="C160" t="s">
        <v>76</v>
      </c>
      <c r="E160" s="25" t="str">
        <f t="shared" si="6"/>
        <v>Robert Collins</v>
      </c>
      <c r="F160" t="s">
        <v>11</v>
      </c>
      <c r="G160" s="41">
        <v>16482</v>
      </c>
      <c r="H160" s="28">
        <f t="shared" si="7"/>
        <v>74</v>
      </c>
      <c r="I160" s="26" t="str">
        <f t="shared" si="8"/>
        <v>V60+</v>
      </c>
    </row>
    <row r="161" spans="1:9" ht="16" x14ac:dyDescent="0.2">
      <c r="A161" s="22" t="s">
        <v>154</v>
      </c>
      <c r="B161" s="22" t="s">
        <v>566</v>
      </c>
      <c r="C161" s="22" t="s">
        <v>550</v>
      </c>
      <c r="D161" s="22"/>
      <c r="E161" s="25" t="str">
        <f t="shared" si="6"/>
        <v>Kenneth Comper</v>
      </c>
      <c r="F161" s="22" t="s">
        <v>11</v>
      </c>
      <c r="G161" s="23">
        <v>19914</v>
      </c>
      <c r="H161" s="28">
        <f t="shared" si="7"/>
        <v>64</v>
      </c>
      <c r="I161" s="26" t="str">
        <f t="shared" si="8"/>
        <v>V60+</v>
      </c>
    </row>
    <row r="162" spans="1:9" ht="16" x14ac:dyDescent="0.2">
      <c r="A162" s="22" t="s">
        <v>154</v>
      </c>
      <c r="B162" s="22" t="s">
        <v>155</v>
      </c>
      <c r="C162" s="22"/>
      <c r="D162" s="22"/>
      <c r="E162" s="25" t="str">
        <f t="shared" si="6"/>
        <v>Patricia Comper</v>
      </c>
      <c r="F162" s="22" t="s">
        <v>12</v>
      </c>
      <c r="G162" s="23">
        <v>17585</v>
      </c>
      <c r="H162" s="28">
        <f t="shared" si="7"/>
        <v>71</v>
      </c>
      <c r="I162" s="26" t="str">
        <f t="shared" si="8"/>
        <v>V60+</v>
      </c>
    </row>
    <row r="163" spans="1:9" ht="16" x14ac:dyDescent="0.2">
      <c r="A163" t="s">
        <v>154</v>
      </c>
      <c r="B163" t="s">
        <v>155</v>
      </c>
      <c r="E163" s="25" t="str">
        <f t="shared" si="6"/>
        <v>Patricia Comper</v>
      </c>
      <c r="F163" t="s">
        <v>12</v>
      </c>
      <c r="G163" s="41">
        <v>17585</v>
      </c>
      <c r="H163" s="28">
        <f t="shared" si="7"/>
        <v>71</v>
      </c>
      <c r="I163" s="26" t="str">
        <f t="shared" si="8"/>
        <v>V60+</v>
      </c>
    </row>
    <row r="164" spans="1:9" ht="16" x14ac:dyDescent="0.2">
      <c r="A164" t="s">
        <v>693</v>
      </c>
      <c r="B164" t="s">
        <v>144</v>
      </c>
      <c r="E164" s="25" t="str">
        <f t="shared" si="6"/>
        <v>Stephanie Connaire</v>
      </c>
      <c r="F164" t="s">
        <v>12</v>
      </c>
      <c r="G164" s="41">
        <v>33505</v>
      </c>
      <c r="H164" s="26">
        <f t="shared" si="7"/>
        <v>27</v>
      </c>
      <c r="I164" s="26" t="str">
        <f t="shared" si="8"/>
        <v>SEN</v>
      </c>
    </row>
    <row r="165" spans="1:9" x14ac:dyDescent="0.2">
      <c r="A165" t="s">
        <v>904</v>
      </c>
      <c r="B165" t="s">
        <v>84</v>
      </c>
      <c r="E165" s="26" t="str">
        <f t="shared" si="6"/>
        <v>Simon Connolly</v>
      </c>
      <c r="F165" t="s">
        <v>11</v>
      </c>
      <c r="G165" s="41">
        <v>26302</v>
      </c>
      <c r="H165" s="28">
        <f t="shared" si="7"/>
        <v>47</v>
      </c>
      <c r="I165" s="26" t="str">
        <f t="shared" si="8"/>
        <v>V40</v>
      </c>
    </row>
    <row r="166" spans="1:9" ht="16" x14ac:dyDescent="0.2">
      <c r="A166" s="22" t="s">
        <v>156</v>
      </c>
      <c r="B166" s="22" t="s">
        <v>157</v>
      </c>
      <c r="C166" s="22"/>
      <c r="D166" s="22"/>
      <c r="E166" s="25" t="str">
        <f t="shared" si="6"/>
        <v>Lucy Constable</v>
      </c>
      <c r="F166" s="22" t="s">
        <v>12</v>
      </c>
      <c r="G166" s="23">
        <v>33065</v>
      </c>
      <c r="H166" s="28">
        <f t="shared" si="7"/>
        <v>28</v>
      </c>
      <c r="I166" s="26" t="str">
        <f t="shared" si="8"/>
        <v>SEN</v>
      </c>
    </row>
    <row r="167" spans="1:9" ht="16" x14ac:dyDescent="0.2">
      <c r="A167" t="s">
        <v>156</v>
      </c>
      <c r="B167" t="s">
        <v>157</v>
      </c>
      <c r="E167" s="25" t="str">
        <f t="shared" si="6"/>
        <v>Lucy Constable</v>
      </c>
      <c r="F167" t="s">
        <v>12</v>
      </c>
      <c r="G167" s="41">
        <v>33065</v>
      </c>
      <c r="H167" s="26">
        <f t="shared" si="7"/>
        <v>28</v>
      </c>
      <c r="I167" s="26" t="str">
        <f t="shared" si="8"/>
        <v>SEN</v>
      </c>
    </row>
    <row r="168" spans="1:9" ht="16" x14ac:dyDescent="0.2">
      <c r="A168" t="s">
        <v>694</v>
      </c>
      <c r="B168" t="s">
        <v>159</v>
      </c>
      <c r="E168" s="25" t="str">
        <f t="shared" si="6"/>
        <v>Samantha Coombs</v>
      </c>
      <c r="F168" t="s">
        <v>12</v>
      </c>
      <c r="G168" s="41">
        <v>31994</v>
      </c>
      <c r="H168" s="26">
        <f t="shared" si="7"/>
        <v>31</v>
      </c>
      <c r="I168" s="26" t="str">
        <f t="shared" si="8"/>
        <v>SEN</v>
      </c>
    </row>
    <row r="169" spans="1:9" ht="16" x14ac:dyDescent="0.2">
      <c r="A169" s="22" t="s">
        <v>158</v>
      </c>
      <c r="B169" s="22" t="s">
        <v>159</v>
      </c>
      <c r="C169" s="22"/>
      <c r="D169" s="22"/>
      <c r="E169" s="25" t="str">
        <f t="shared" si="6"/>
        <v>Samantha Cooper</v>
      </c>
      <c r="F169" s="22" t="s">
        <v>12</v>
      </c>
      <c r="G169" s="23">
        <v>31354</v>
      </c>
      <c r="H169" s="28">
        <f t="shared" si="7"/>
        <v>33</v>
      </c>
      <c r="I169" s="26" t="str">
        <f t="shared" si="8"/>
        <v>SEN</v>
      </c>
    </row>
    <row r="170" spans="1:9" ht="16" x14ac:dyDescent="0.2">
      <c r="A170" t="s">
        <v>158</v>
      </c>
      <c r="B170" t="s">
        <v>159</v>
      </c>
      <c r="E170" s="25" t="str">
        <f t="shared" si="6"/>
        <v>Samantha Cooper</v>
      </c>
      <c r="F170" t="s">
        <v>12</v>
      </c>
      <c r="G170" s="41">
        <v>31354</v>
      </c>
      <c r="H170" s="28">
        <f t="shared" si="7"/>
        <v>33</v>
      </c>
      <c r="I170" s="26" t="str">
        <f t="shared" si="8"/>
        <v>SEN</v>
      </c>
    </row>
    <row r="171" spans="1:9" ht="16" x14ac:dyDescent="0.2">
      <c r="A171" s="22" t="s">
        <v>160</v>
      </c>
      <c r="B171" s="22" t="s">
        <v>161</v>
      </c>
      <c r="C171" s="22"/>
      <c r="D171" s="22"/>
      <c r="E171" s="25" t="str">
        <f t="shared" si="6"/>
        <v>Callum Cooper (Hughes)</v>
      </c>
      <c r="F171" s="22" t="s">
        <v>11</v>
      </c>
      <c r="G171" s="23">
        <v>35431</v>
      </c>
      <c r="H171" s="28">
        <f t="shared" si="7"/>
        <v>22</v>
      </c>
      <c r="I171" s="26" t="str">
        <f t="shared" si="8"/>
        <v>SEN</v>
      </c>
    </row>
    <row r="172" spans="1:9" ht="16" x14ac:dyDescent="0.2">
      <c r="A172" t="s">
        <v>160</v>
      </c>
      <c r="B172" t="s">
        <v>161</v>
      </c>
      <c r="E172" s="25" t="str">
        <f t="shared" si="6"/>
        <v>Callum Cooper (Hughes)</v>
      </c>
      <c r="F172" t="s">
        <v>11</v>
      </c>
      <c r="G172" s="41">
        <v>35431</v>
      </c>
      <c r="H172" s="28">
        <f t="shared" si="7"/>
        <v>22</v>
      </c>
      <c r="I172" s="26" t="str">
        <f t="shared" si="8"/>
        <v>SEN</v>
      </c>
    </row>
    <row r="173" spans="1:9" ht="16" x14ac:dyDescent="0.2">
      <c r="A173" s="22" t="s">
        <v>162</v>
      </c>
      <c r="B173" s="22" t="s">
        <v>157</v>
      </c>
      <c r="C173" s="22" t="s">
        <v>260</v>
      </c>
      <c r="D173" s="22"/>
      <c r="E173" s="25" t="str">
        <f t="shared" si="6"/>
        <v>Lucy Corley</v>
      </c>
      <c r="F173" s="22" t="s">
        <v>12</v>
      </c>
      <c r="G173" s="23">
        <v>27725</v>
      </c>
      <c r="H173" s="28">
        <f t="shared" si="7"/>
        <v>43</v>
      </c>
      <c r="I173" s="26" t="str">
        <f t="shared" si="8"/>
        <v>V40</v>
      </c>
    </row>
    <row r="174" spans="1:9" ht="16" x14ac:dyDescent="0.2">
      <c r="A174" s="22" t="s">
        <v>162</v>
      </c>
      <c r="B174" s="22" t="s">
        <v>107</v>
      </c>
      <c r="C174" s="22"/>
      <c r="D174" s="22"/>
      <c r="E174" s="25" t="str">
        <f t="shared" si="6"/>
        <v>Steve Corley</v>
      </c>
      <c r="F174" s="22" t="s">
        <v>11</v>
      </c>
      <c r="G174" s="23">
        <v>26724</v>
      </c>
      <c r="H174" s="28">
        <f t="shared" si="7"/>
        <v>46</v>
      </c>
      <c r="I174" s="26" t="str">
        <f t="shared" si="8"/>
        <v>V40</v>
      </c>
    </row>
    <row r="175" spans="1:9" ht="16" x14ac:dyDescent="0.2">
      <c r="A175" t="s">
        <v>162</v>
      </c>
      <c r="B175" t="s">
        <v>157</v>
      </c>
      <c r="C175" t="s">
        <v>260</v>
      </c>
      <c r="E175" s="25" t="str">
        <f t="shared" si="6"/>
        <v>Lucy Corley</v>
      </c>
      <c r="F175" t="s">
        <v>12</v>
      </c>
      <c r="G175" s="41">
        <v>27725</v>
      </c>
      <c r="H175" s="28">
        <f t="shared" si="7"/>
        <v>43</v>
      </c>
      <c r="I175" s="26" t="str">
        <f t="shared" si="8"/>
        <v>V40</v>
      </c>
    </row>
    <row r="176" spans="1:9" ht="16" x14ac:dyDescent="0.2">
      <c r="A176" t="s">
        <v>162</v>
      </c>
      <c r="B176" t="s">
        <v>107</v>
      </c>
      <c r="E176" s="25" t="str">
        <f t="shared" si="6"/>
        <v>Steve Corley</v>
      </c>
      <c r="F176" t="s">
        <v>11</v>
      </c>
      <c r="G176" s="41">
        <v>26724</v>
      </c>
      <c r="H176" s="26">
        <f t="shared" si="7"/>
        <v>46</v>
      </c>
      <c r="I176" s="26" t="str">
        <f t="shared" si="8"/>
        <v>V40</v>
      </c>
    </row>
    <row r="177" spans="1:9" ht="16" x14ac:dyDescent="0.2">
      <c r="A177" t="s">
        <v>695</v>
      </c>
      <c r="B177" t="s">
        <v>177</v>
      </c>
      <c r="E177" s="25" t="str">
        <f t="shared" si="6"/>
        <v>James Cosham</v>
      </c>
      <c r="F177" t="s">
        <v>11</v>
      </c>
      <c r="G177" s="41">
        <v>29406</v>
      </c>
      <c r="H177" s="26">
        <f t="shared" si="7"/>
        <v>38</v>
      </c>
      <c r="I177" s="26" t="str">
        <f t="shared" si="8"/>
        <v>SEN</v>
      </c>
    </row>
    <row r="178" spans="1:9" ht="16" x14ac:dyDescent="0.2">
      <c r="A178" t="s">
        <v>696</v>
      </c>
      <c r="B178" t="s">
        <v>149</v>
      </c>
      <c r="C178" t="s">
        <v>578</v>
      </c>
      <c r="E178" s="25" t="str">
        <f t="shared" si="6"/>
        <v>Helen Coulthard</v>
      </c>
      <c r="F178" t="s">
        <v>12</v>
      </c>
      <c r="G178" s="41">
        <v>27726</v>
      </c>
      <c r="H178" s="26">
        <f t="shared" si="7"/>
        <v>43</v>
      </c>
      <c r="I178" s="26" t="str">
        <f t="shared" si="8"/>
        <v>V40</v>
      </c>
    </row>
    <row r="179" spans="1:9" ht="16" x14ac:dyDescent="0.2">
      <c r="A179" s="22" t="s">
        <v>163</v>
      </c>
      <c r="B179" s="22" t="s">
        <v>314</v>
      </c>
      <c r="C179" s="22" t="s">
        <v>239</v>
      </c>
      <c r="D179" s="22"/>
      <c r="E179" s="25" t="str">
        <f t="shared" si="6"/>
        <v>Nigel Cowan</v>
      </c>
      <c r="F179" s="22" t="s">
        <v>11</v>
      </c>
      <c r="G179" s="23">
        <v>28802</v>
      </c>
      <c r="H179" s="28">
        <f t="shared" si="7"/>
        <v>40</v>
      </c>
      <c r="I179" s="26" t="str">
        <f t="shared" si="8"/>
        <v>V40</v>
      </c>
    </row>
    <row r="180" spans="1:9" ht="16" x14ac:dyDescent="0.2">
      <c r="A180" t="s">
        <v>163</v>
      </c>
      <c r="B180" t="s">
        <v>314</v>
      </c>
      <c r="C180" t="s">
        <v>239</v>
      </c>
      <c r="E180" s="25" t="str">
        <f t="shared" si="6"/>
        <v>Nigel Cowan</v>
      </c>
      <c r="F180" t="s">
        <v>11</v>
      </c>
      <c r="G180" s="41">
        <v>28802</v>
      </c>
      <c r="H180" s="28">
        <f t="shared" si="7"/>
        <v>40</v>
      </c>
      <c r="I180" s="26" t="str">
        <f t="shared" si="8"/>
        <v>V40</v>
      </c>
    </row>
    <row r="181" spans="1:9" ht="16" x14ac:dyDescent="0.2">
      <c r="A181" t="s">
        <v>163</v>
      </c>
      <c r="B181" t="s">
        <v>337</v>
      </c>
      <c r="E181" s="25" t="str">
        <f t="shared" si="6"/>
        <v>Stacey Cowan</v>
      </c>
      <c r="F181" t="s">
        <v>12</v>
      </c>
      <c r="G181" s="41">
        <v>32012</v>
      </c>
      <c r="H181" s="28">
        <f t="shared" si="7"/>
        <v>31</v>
      </c>
      <c r="I181" s="26" t="str">
        <f t="shared" si="8"/>
        <v>SEN</v>
      </c>
    </row>
    <row r="182" spans="1:9" ht="16" x14ac:dyDescent="0.2">
      <c r="A182" t="s">
        <v>163</v>
      </c>
      <c r="B182" t="s">
        <v>268</v>
      </c>
      <c r="E182" s="25" t="str">
        <f t="shared" si="6"/>
        <v>Stephen Cowan</v>
      </c>
      <c r="F182" t="s">
        <v>11</v>
      </c>
      <c r="G182" s="41">
        <v>31639</v>
      </c>
      <c r="H182" s="28">
        <f t="shared" si="7"/>
        <v>32</v>
      </c>
      <c r="I182" s="26" t="str">
        <f t="shared" si="8"/>
        <v>SEN</v>
      </c>
    </row>
    <row r="183" spans="1:9" ht="16" x14ac:dyDescent="0.2">
      <c r="A183" s="22" t="s">
        <v>164</v>
      </c>
      <c r="B183" s="22" t="s">
        <v>567</v>
      </c>
      <c r="C183" s="22" t="s">
        <v>122</v>
      </c>
      <c r="D183" s="22"/>
      <c r="E183" s="25" t="str">
        <f t="shared" si="6"/>
        <v>Ian Cox</v>
      </c>
      <c r="F183" s="22" t="s">
        <v>11</v>
      </c>
      <c r="G183" s="23">
        <v>27982</v>
      </c>
      <c r="H183" s="28">
        <f t="shared" si="7"/>
        <v>42</v>
      </c>
      <c r="I183" s="26" t="str">
        <f t="shared" si="8"/>
        <v>V40</v>
      </c>
    </row>
    <row r="184" spans="1:9" ht="16" x14ac:dyDescent="0.2">
      <c r="A184" s="22" t="s">
        <v>164</v>
      </c>
      <c r="B184" s="22" t="s">
        <v>165</v>
      </c>
      <c r="C184" s="22"/>
      <c r="D184" s="22"/>
      <c r="E184" s="25" t="str">
        <f t="shared" si="6"/>
        <v>Kathryn Cox</v>
      </c>
      <c r="F184" s="22" t="s">
        <v>12</v>
      </c>
      <c r="G184" s="23">
        <v>25658</v>
      </c>
      <c r="H184" s="28">
        <f t="shared" si="7"/>
        <v>49</v>
      </c>
      <c r="I184" s="26" t="str">
        <f t="shared" si="8"/>
        <v>V40</v>
      </c>
    </row>
    <row r="185" spans="1:9" ht="16" x14ac:dyDescent="0.2">
      <c r="A185" t="s">
        <v>164</v>
      </c>
      <c r="B185" t="s">
        <v>567</v>
      </c>
      <c r="C185" t="s">
        <v>122</v>
      </c>
      <c r="E185" s="25" t="str">
        <f t="shared" si="6"/>
        <v>Ian Cox</v>
      </c>
      <c r="F185" t="s">
        <v>11</v>
      </c>
      <c r="G185" s="41">
        <v>27982</v>
      </c>
      <c r="H185" s="26">
        <f t="shared" si="7"/>
        <v>42</v>
      </c>
      <c r="I185" s="26" t="str">
        <f t="shared" si="8"/>
        <v>V40</v>
      </c>
    </row>
    <row r="186" spans="1:9" ht="16" x14ac:dyDescent="0.2">
      <c r="A186" t="s">
        <v>164</v>
      </c>
      <c r="B186" t="s">
        <v>165</v>
      </c>
      <c r="E186" s="25" t="str">
        <f t="shared" si="6"/>
        <v>Kathryn Cox</v>
      </c>
      <c r="F186" t="s">
        <v>12</v>
      </c>
      <c r="G186" s="41">
        <v>25658</v>
      </c>
      <c r="H186" s="26">
        <f t="shared" si="7"/>
        <v>49</v>
      </c>
      <c r="I186" s="26" t="str">
        <f t="shared" si="8"/>
        <v>V40</v>
      </c>
    </row>
    <row r="187" spans="1:9" ht="16" x14ac:dyDescent="0.2">
      <c r="A187" t="s">
        <v>164</v>
      </c>
      <c r="B187" t="s">
        <v>826</v>
      </c>
      <c r="C187" t="s">
        <v>556</v>
      </c>
      <c r="E187" s="25" t="str">
        <f t="shared" si="6"/>
        <v>Kerry Cox</v>
      </c>
      <c r="F187" t="s">
        <v>12</v>
      </c>
      <c r="G187" s="41">
        <v>22658</v>
      </c>
      <c r="H187" s="26">
        <f t="shared" si="7"/>
        <v>57</v>
      </c>
      <c r="I187" s="26" t="str">
        <f t="shared" si="8"/>
        <v>V50</v>
      </c>
    </row>
    <row r="188" spans="1:9" ht="16" x14ac:dyDescent="0.2">
      <c r="A188" s="22" t="s">
        <v>166</v>
      </c>
      <c r="B188" s="22" t="s">
        <v>167</v>
      </c>
      <c r="C188" s="22"/>
      <c r="D188" s="22"/>
      <c r="E188" s="25" t="str">
        <f t="shared" si="6"/>
        <v>Adam Cracknell</v>
      </c>
      <c r="F188" s="22" t="s">
        <v>11</v>
      </c>
      <c r="G188" s="23">
        <v>31180</v>
      </c>
      <c r="H188" s="28">
        <f t="shared" si="7"/>
        <v>33</v>
      </c>
      <c r="I188" s="26" t="str">
        <f t="shared" si="8"/>
        <v>SEN</v>
      </c>
    </row>
    <row r="189" spans="1:9" x14ac:dyDescent="0.2">
      <c r="A189" t="s">
        <v>1054</v>
      </c>
      <c r="B189" t="s">
        <v>412</v>
      </c>
      <c r="E189" s="26" t="str">
        <f t="shared" si="6"/>
        <v>Kate Cranford</v>
      </c>
      <c r="F189" t="s">
        <v>12</v>
      </c>
      <c r="G189" s="41">
        <v>31492</v>
      </c>
      <c r="H189" s="26">
        <f t="shared" si="7"/>
        <v>33</v>
      </c>
      <c r="I189" s="26" t="str">
        <f t="shared" si="8"/>
        <v>SEN</v>
      </c>
    </row>
    <row r="190" spans="1:9" ht="16" x14ac:dyDescent="0.2">
      <c r="A190" s="22" t="s">
        <v>168</v>
      </c>
      <c r="B190" s="22" t="s">
        <v>169</v>
      </c>
      <c r="C190" s="22"/>
      <c r="D190" s="22"/>
      <c r="E190" s="25" t="str">
        <f t="shared" si="6"/>
        <v>Barry Craske</v>
      </c>
      <c r="F190" s="22" t="s">
        <v>11</v>
      </c>
      <c r="G190" s="23">
        <v>19998</v>
      </c>
      <c r="H190" s="28">
        <f t="shared" si="7"/>
        <v>64</v>
      </c>
      <c r="I190" s="26" t="str">
        <f t="shared" si="8"/>
        <v>V60+</v>
      </c>
    </row>
    <row r="191" spans="1:9" ht="16" x14ac:dyDescent="0.2">
      <c r="A191" t="s">
        <v>168</v>
      </c>
      <c r="B191" t="s">
        <v>169</v>
      </c>
      <c r="E191" s="25" t="str">
        <f t="shared" si="6"/>
        <v>Barry Craske</v>
      </c>
      <c r="F191" t="s">
        <v>11</v>
      </c>
      <c r="G191" s="41">
        <v>19998</v>
      </c>
      <c r="H191" s="28">
        <f t="shared" si="7"/>
        <v>64</v>
      </c>
      <c r="I191" s="26" t="str">
        <f t="shared" si="8"/>
        <v>V60+</v>
      </c>
    </row>
    <row r="192" spans="1:9" ht="16" x14ac:dyDescent="0.2">
      <c r="A192" s="22" t="s">
        <v>170</v>
      </c>
      <c r="B192" s="22" t="s">
        <v>171</v>
      </c>
      <c r="C192" s="22"/>
      <c r="D192" s="22"/>
      <c r="E192" s="25" t="str">
        <f t="shared" si="6"/>
        <v>Mark Croll</v>
      </c>
      <c r="F192" s="22" t="s">
        <v>11</v>
      </c>
      <c r="G192" s="23">
        <v>26026</v>
      </c>
      <c r="H192" s="28">
        <f t="shared" si="7"/>
        <v>47</v>
      </c>
      <c r="I192" s="26" t="str">
        <f t="shared" si="8"/>
        <v>V40</v>
      </c>
    </row>
    <row r="193" spans="1:9" ht="16" x14ac:dyDescent="0.2">
      <c r="A193" t="s">
        <v>170</v>
      </c>
      <c r="B193" t="s">
        <v>171</v>
      </c>
      <c r="E193" s="25" t="str">
        <f t="shared" si="6"/>
        <v>Mark Croll</v>
      </c>
      <c r="F193" t="s">
        <v>11</v>
      </c>
      <c r="G193" s="41">
        <v>26026</v>
      </c>
      <c r="H193" s="28">
        <f t="shared" si="7"/>
        <v>47</v>
      </c>
      <c r="I193" s="26" t="str">
        <f t="shared" si="8"/>
        <v>V40</v>
      </c>
    </row>
    <row r="194" spans="1:9" ht="16" x14ac:dyDescent="0.2">
      <c r="A194" s="22" t="s">
        <v>172</v>
      </c>
      <c r="B194" s="22" t="s">
        <v>72</v>
      </c>
      <c r="C194" s="22" t="s">
        <v>129</v>
      </c>
      <c r="D194" s="22"/>
      <c r="E194" s="25" t="str">
        <f t="shared" si="6"/>
        <v>Michael Crowder</v>
      </c>
      <c r="F194" s="22" t="s">
        <v>11</v>
      </c>
      <c r="G194" s="23">
        <v>18461</v>
      </c>
      <c r="H194" s="28">
        <f t="shared" si="7"/>
        <v>68</v>
      </c>
      <c r="I194" s="26" t="str">
        <f t="shared" si="8"/>
        <v>V60+</v>
      </c>
    </row>
    <row r="195" spans="1:9" ht="16" x14ac:dyDescent="0.2">
      <c r="A195" t="s">
        <v>172</v>
      </c>
      <c r="B195" t="s">
        <v>72</v>
      </c>
      <c r="C195" t="s">
        <v>129</v>
      </c>
      <c r="E195" s="25" t="str">
        <f t="shared" si="6"/>
        <v>Michael Crowder</v>
      </c>
      <c r="F195" t="s">
        <v>11</v>
      </c>
      <c r="G195" s="41">
        <v>18461</v>
      </c>
      <c r="H195" s="28">
        <f t="shared" si="7"/>
        <v>68</v>
      </c>
      <c r="I195" s="26" t="str">
        <f t="shared" si="8"/>
        <v>V60+</v>
      </c>
    </row>
    <row r="196" spans="1:9" ht="16" x14ac:dyDescent="0.2">
      <c r="A196" s="22" t="s">
        <v>173</v>
      </c>
      <c r="B196" s="22" t="s">
        <v>568</v>
      </c>
      <c r="C196" s="22" t="s">
        <v>569</v>
      </c>
      <c r="D196" s="22"/>
      <c r="E196" s="25" t="str">
        <f t="shared" ref="E196:E259" si="9">+B196&amp;" "&amp;A196</f>
        <v>Melvin Crutchley</v>
      </c>
      <c r="F196" s="22" t="s">
        <v>11</v>
      </c>
      <c r="G196" s="23">
        <v>22866</v>
      </c>
      <c r="H196" s="28">
        <f t="shared" ref="H196:H259" si="10">+(YEAR($H$2)-YEAR(G196))+IF(G196=$H$2,0,IF(MONTH(G196)&gt;3,-1,))</f>
        <v>56</v>
      </c>
      <c r="I196" s="26" t="str">
        <f t="shared" ref="I196:I259" si="11">+VLOOKUP(H196,$L$3:$M$97,2,FALSE)</f>
        <v>V50</v>
      </c>
    </row>
    <row r="197" spans="1:9" ht="16" x14ac:dyDescent="0.2">
      <c r="A197" t="s">
        <v>173</v>
      </c>
      <c r="B197" t="s">
        <v>568</v>
      </c>
      <c r="C197" t="s">
        <v>569</v>
      </c>
      <c r="E197" s="25" t="str">
        <f t="shared" si="9"/>
        <v>Melvin Crutchley</v>
      </c>
      <c r="F197" t="s">
        <v>11</v>
      </c>
      <c r="G197" s="41">
        <v>22866</v>
      </c>
      <c r="H197" s="26">
        <f t="shared" si="10"/>
        <v>56</v>
      </c>
      <c r="I197" s="26" t="str">
        <f t="shared" si="11"/>
        <v>V50</v>
      </c>
    </row>
    <row r="198" spans="1:9" ht="16" x14ac:dyDescent="0.2">
      <c r="A198" t="s">
        <v>697</v>
      </c>
      <c r="B198" t="s">
        <v>698</v>
      </c>
      <c r="E198" s="25" t="str">
        <f t="shared" si="9"/>
        <v>Vaughan Daly</v>
      </c>
      <c r="F198" t="s">
        <v>11</v>
      </c>
      <c r="G198" s="41">
        <v>25178</v>
      </c>
      <c r="H198" s="26">
        <f t="shared" si="10"/>
        <v>50</v>
      </c>
      <c r="I198" s="26" t="str">
        <f t="shared" si="11"/>
        <v>V50</v>
      </c>
    </row>
    <row r="199" spans="1:9" ht="16" x14ac:dyDescent="0.2">
      <c r="A199" s="22" t="s">
        <v>174</v>
      </c>
      <c r="B199" s="22" t="s">
        <v>175</v>
      </c>
      <c r="C199" s="22"/>
      <c r="D199" s="22"/>
      <c r="E199" s="25" t="str">
        <f t="shared" si="9"/>
        <v>Gerry Dance</v>
      </c>
      <c r="F199" s="22" t="s">
        <v>11</v>
      </c>
      <c r="G199" s="23">
        <v>22527</v>
      </c>
      <c r="H199" s="28">
        <f t="shared" si="10"/>
        <v>57</v>
      </c>
      <c r="I199" s="26" t="str">
        <f t="shared" si="11"/>
        <v>V50</v>
      </c>
    </row>
    <row r="200" spans="1:9" ht="16" x14ac:dyDescent="0.2">
      <c r="A200" s="22" t="s">
        <v>176</v>
      </c>
      <c r="B200" s="22" t="s">
        <v>177</v>
      </c>
      <c r="C200" s="22"/>
      <c r="D200" s="22"/>
      <c r="E200" s="25" t="str">
        <f t="shared" si="9"/>
        <v>James Dare</v>
      </c>
      <c r="F200" s="22" t="s">
        <v>11</v>
      </c>
      <c r="G200" s="23">
        <v>29250</v>
      </c>
      <c r="H200" s="28">
        <f t="shared" si="10"/>
        <v>39</v>
      </c>
      <c r="I200" s="26" t="str">
        <f t="shared" si="11"/>
        <v>SEN</v>
      </c>
    </row>
    <row r="201" spans="1:9" ht="16" x14ac:dyDescent="0.2">
      <c r="A201" t="s">
        <v>176</v>
      </c>
      <c r="B201" t="s">
        <v>177</v>
      </c>
      <c r="E201" s="25" t="str">
        <f t="shared" si="9"/>
        <v>James Dare</v>
      </c>
      <c r="F201" t="s">
        <v>11</v>
      </c>
      <c r="G201" s="41">
        <v>29250</v>
      </c>
      <c r="H201" s="26">
        <f t="shared" si="10"/>
        <v>39</v>
      </c>
      <c r="I201" s="26" t="str">
        <f t="shared" si="11"/>
        <v>SEN</v>
      </c>
    </row>
    <row r="202" spans="1:9" ht="16" x14ac:dyDescent="0.2">
      <c r="A202" s="22" t="s">
        <v>178</v>
      </c>
      <c r="B202" s="22" t="s">
        <v>177</v>
      </c>
      <c r="C202" s="22"/>
      <c r="D202" s="22"/>
      <c r="E202" s="25" t="str">
        <f t="shared" si="9"/>
        <v>James Darler</v>
      </c>
      <c r="F202" s="22" t="s">
        <v>11</v>
      </c>
      <c r="G202" s="23">
        <v>31982</v>
      </c>
      <c r="H202" s="28">
        <f t="shared" si="10"/>
        <v>31</v>
      </c>
      <c r="I202" s="26" t="str">
        <f t="shared" si="11"/>
        <v>SEN</v>
      </c>
    </row>
    <row r="203" spans="1:9" ht="16" x14ac:dyDescent="0.2">
      <c r="A203" t="s">
        <v>178</v>
      </c>
      <c r="B203" t="s">
        <v>177</v>
      </c>
      <c r="E203" s="25" t="str">
        <f t="shared" si="9"/>
        <v>James Darler</v>
      </c>
      <c r="F203" t="s">
        <v>11</v>
      </c>
      <c r="G203" s="41">
        <v>31982</v>
      </c>
      <c r="H203" s="28">
        <f t="shared" si="10"/>
        <v>31</v>
      </c>
      <c r="I203" s="26" t="str">
        <f t="shared" si="11"/>
        <v>SEN</v>
      </c>
    </row>
    <row r="204" spans="1:9" ht="16" x14ac:dyDescent="0.2">
      <c r="A204" s="22" t="s">
        <v>179</v>
      </c>
      <c r="B204" s="22" t="s">
        <v>67</v>
      </c>
      <c r="C204" s="22"/>
      <c r="D204" s="22"/>
      <c r="E204" s="25" t="str">
        <f t="shared" si="9"/>
        <v>Naomi Davidson</v>
      </c>
      <c r="F204" s="22" t="s">
        <v>12</v>
      </c>
      <c r="G204" s="23">
        <v>31370</v>
      </c>
      <c r="H204" s="28">
        <f t="shared" si="10"/>
        <v>33</v>
      </c>
      <c r="I204" s="26" t="str">
        <f t="shared" si="11"/>
        <v>SEN</v>
      </c>
    </row>
    <row r="205" spans="1:9" ht="16" x14ac:dyDescent="0.2">
      <c r="A205" t="s">
        <v>179</v>
      </c>
      <c r="B205" t="s">
        <v>67</v>
      </c>
      <c r="E205" s="25" t="str">
        <f t="shared" si="9"/>
        <v>Naomi Davidson</v>
      </c>
      <c r="F205" t="s">
        <v>12</v>
      </c>
      <c r="G205" s="41">
        <v>31370</v>
      </c>
      <c r="H205" s="28">
        <f t="shared" si="10"/>
        <v>33</v>
      </c>
      <c r="I205" s="26" t="str">
        <f t="shared" si="11"/>
        <v>SEN</v>
      </c>
    </row>
    <row r="206" spans="1:9" ht="16" x14ac:dyDescent="0.2">
      <c r="A206" s="22" t="s">
        <v>180</v>
      </c>
      <c r="B206" s="22" t="s">
        <v>181</v>
      </c>
      <c r="C206" s="22"/>
      <c r="D206" s="22"/>
      <c r="E206" s="25" t="str">
        <f t="shared" si="9"/>
        <v>Maggie Davies</v>
      </c>
      <c r="F206" s="22" t="s">
        <v>12</v>
      </c>
      <c r="G206" s="23">
        <v>23252</v>
      </c>
      <c r="H206" s="28">
        <f t="shared" si="10"/>
        <v>55</v>
      </c>
      <c r="I206" s="26" t="str">
        <f t="shared" si="11"/>
        <v>V50</v>
      </c>
    </row>
    <row r="207" spans="1:9" ht="16" x14ac:dyDescent="0.2">
      <c r="A207" s="22" t="s">
        <v>180</v>
      </c>
      <c r="B207" s="22" t="s">
        <v>182</v>
      </c>
      <c r="C207" s="22"/>
      <c r="D207" s="22"/>
      <c r="E207" s="25" t="str">
        <f t="shared" si="9"/>
        <v>Philip Davies</v>
      </c>
      <c r="F207" s="22" t="s">
        <v>11</v>
      </c>
      <c r="G207" s="23">
        <v>29529</v>
      </c>
      <c r="H207" s="28">
        <f t="shared" si="10"/>
        <v>38</v>
      </c>
      <c r="I207" s="26" t="str">
        <f t="shared" si="11"/>
        <v>SEN</v>
      </c>
    </row>
    <row r="208" spans="1:9" ht="16" x14ac:dyDescent="0.2">
      <c r="A208" t="s">
        <v>180</v>
      </c>
      <c r="B208" t="s">
        <v>709</v>
      </c>
      <c r="C208" t="s">
        <v>556</v>
      </c>
      <c r="E208" s="25" t="str">
        <f t="shared" si="9"/>
        <v>Charlotte Davies</v>
      </c>
      <c r="F208" t="s">
        <v>12</v>
      </c>
      <c r="G208" s="41">
        <v>26786</v>
      </c>
      <c r="H208" s="28">
        <f t="shared" si="10"/>
        <v>45</v>
      </c>
      <c r="I208" s="26" t="str">
        <f t="shared" si="11"/>
        <v>V40</v>
      </c>
    </row>
    <row r="209" spans="1:9" ht="16" x14ac:dyDescent="0.2">
      <c r="A209" t="s">
        <v>180</v>
      </c>
      <c r="B209" t="s">
        <v>181</v>
      </c>
      <c r="E209" s="25" t="str">
        <f t="shared" si="9"/>
        <v>Maggie Davies</v>
      </c>
      <c r="F209" t="s">
        <v>12</v>
      </c>
      <c r="G209" s="41">
        <v>23252</v>
      </c>
      <c r="H209" s="26">
        <f t="shared" si="10"/>
        <v>55</v>
      </c>
      <c r="I209" s="26" t="str">
        <f t="shared" si="11"/>
        <v>V50</v>
      </c>
    </row>
    <row r="210" spans="1:9" ht="16" x14ac:dyDescent="0.2">
      <c r="A210" t="s">
        <v>180</v>
      </c>
      <c r="B210" t="s">
        <v>182</v>
      </c>
      <c r="E210" s="25" t="str">
        <f t="shared" si="9"/>
        <v>Philip Davies</v>
      </c>
      <c r="F210" t="s">
        <v>11</v>
      </c>
      <c r="G210" s="41">
        <v>29529</v>
      </c>
      <c r="H210" s="26">
        <f t="shared" si="10"/>
        <v>38</v>
      </c>
      <c r="I210" s="26" t="str">
        <f t="shared" si="11"/>
        <v>SEN</v>
      </c>
    </row>
    <row r="211" spans="1:9" ht="16" x14ac:dyDescent="0.2">
      <c r="A211" s="22" t="s">
        <v>183</v>
      </c>
      <c r="B211" s="22" t="s">
        <v>184</v>
      </c>
      <c r="C211" s="22"/>
      <c r="D211" s="22"/>
      <c r="E211" s="25" t="str">
        <f t="shared" si="9"/>
        <v>Nicola Dawson</v>
      </c>
      <c r="F211" s="22" t="s">
        <v>12</v>
      </c>
      <c r="G211" s="23">
        <v>26889</v>
      </c>
      <c r="H211" s="28">
        <f t="shared" si="10"/>
        <v>45</v>
      </c>
      <c r="I211" s="26" t="str">
        <f t="shared" si="11"/>
        <v>V40</v>
      </c>
    </row>
    <row r="212" spans="1:9" ht="16" x14ac:dyDescent="0.2">
      <c r="A212" t="s">
        <v>183</v>
      </c>
      <c r="B212" t="s">
        <v>184</v>
      </c>
      <c r="E212" s="25" t="str">
        <f t="shared" si="9"/>
        <v>Nicola Dawson</v>
      </c>
      <c r="F212" t="s">
        <v>12</v>
      </c>
      <c r="G212" s="41">
        <v>26889</v>
      </c>
      <c r="H212" s="26">
        <f t="shared" si="10"/>
        <v>45</v>
      </c>
      <c r="I212" s="26" t="str">
        <f t="shared" si="11"/>
        <v>V40</v>
      </c>
    </row>
    <row r="213" spans="1:9" ht="16" x14ac:dyDescent="0.2">
      <c r="A213" t="s">
        <v>183</v>
      </c>
      <c r="B213" t="s">
        <v>314</v>
      </c>
      <c r="E213" s="25" t="str">
        <f t="shared" si="9"/>
        <v>Nigel Dawson</v>
      </c>
      <c r="F213" t="s">
        <v>11</v>
      </c>
      <c r="G213" s="41">
        <v>24626</v>
      </c>
      <c r="H213" s="28">
        <f t="shared" si="10"/>
        <v>51</v>
      </c>
      <c r="I213" s="26" t="str">
        <f t="shared" si="11"/>
        <v>V50</v>
      </c>
    </row>
    <row r="214" spans="1:9" ht="16" x14ac:dyDescent="0.2">
      <c r="A214" t="s">
        <v>699</v>
      </c>
      <c r="B214" t="s">
        <v>139</v>
      </c>
      <c r="C214" t="s">
        <v>550</v>
      </c>
      <c r="E214" s="25" t="str">
        <f t="shared" si="9"/>
        <v>Andrew Dax</v>
      </c>
      <c r="F214" t="s">
        <v>11</v>
      </c>
      <c r="G214" s="41">
        <v>30289</v>
      </c>
      <c r="H214" s="28">
        <f t="shared" si="10"/>
        <v>36</v>
      </c>
      <c r="I214" s="26" t="str">
        <f t="shared" si="11"/>
        <v>SEN</v>
      </c>
    </row>
    <row r="215" spans="1:9" ht="16" x14ac:dyDescent="0.2">
      <c r="A215" s="22" t="s">
        <v>185</v>
      </c>
      <c r="B215" s="22" t="s">
        <v>300</v>
      </c>
      <c r="C215" s="22" t="s">
        <v>570</v>
      </c>
      <c r="D215" s="22"/>
      <c r="E215" s="25" t="str">
        <f t="shared" si="9"/>
        <v>David De Jong</v>
      </c>
      <c r="F215" s="22" t="s">
        <v>11</v>
      </c>
      <c r="G215" s="23">
        <v>29883</v>
      </c>
      <c r="H215" s="28">
        <f t="shared" si="10"/>
        <v>37</v>
      </c>
      <c r="I215" s="26" t="str">
        <f t="shared" si="11"/>
        <v>SEN</v>
      </c>
    </row>
    <row r="216" spans="1:9" ht="16" x14ac:dyDescent="0.2">
      <c r="A216" t="s">
        <v>185</v>
      </c>
      <c r="B216" t="s">
        <v>300</v>
      </c>
      <c r="C216" t="s">
        <v>570</v>
      </c>
      <c r="E216" s="25" t="str">
        <f t="shared" si="9"/>
        <v>David De Jong</v>
      </c>
      <c r="F216" t="s">
        <v>11</v>
      </c>
      <c r="G216" s="41">
        <v>29883</v>
      </c>
      <c r="H216" s="28">
        <f t="shared" si="10"/>
        <v>37</v>
      </c>
      <c r="I216" s="26" t="str">
        <f t="shared" si="11"/>
        <v>SEN</v>
      </c>
    </row>
    <row r="217" spans="1:9" ht="16" x14ac:dyDescent="0.2">
      <c r="A217" t="s">
        <v>700</v>
      </c>
      <c r="B217" t="s">
        <v>610</v>
      </c>
      <c r="E217" s="25" t="str">
        <f t="shared" si="9"/>
        <v>Karen Deacon</v>
      </c>
      <c r="F217" t="s">
        <v>12</v>
      </c>
      <c r="G217" s="41">
        <v>26767</v>
      </c>
      <c r="H217" s="26">
        <f t="shared" si="10"/>
        <v>45</v>
      </c>
      <c r="I217" s="26" t="str">
        <f t="shared" si="11"/>
        <v>V40</v>
      </c>
    </row>
    <row r="218" spans="1:9" ht="16" x14ac:dyDescent="0.2">
      <c r="A218" s="22" t="s">
        <v>186</v>
      </c>
      <c r="B218" s="22" t="s">
        <v>171</v>
      </c>
      <c r="C218" s="22" t="s">
        <v>571</v>
      </c>
      <c r="D218" s="22"/>
      <c r="E218" s="25" t="str">
        <f t="shared" si="9"/>
        <v>Mark Delaney</v>
      </c>
      <c r="F218" s="22" t="s">
        <v>11</v>
      </c>
      <c r="G218" s="23">
        <v>28144</v>
      </c>
      <c r="H218" s="28">
        <f t="shared" si="10"/>
        <v>42</v>
      </c>
      <c r="I218" s="26" t="str">
        <f t="shared" si="11"/>
        <v>V40</v>
      </c>
    </row>
    <row r="219" spans="1:9" ht="16" x14ac:dyDescent="0.2">
      <c r="A219" t="s">
        <v>186</v>
      </c>
      <c r="B219" t="s">
        <v>171</v>
      </c>
      <c r="C219" t="s">
        <v>571</v>
      </c>
      <c r="E219" s="25" t="str">
        <f t="shared" si="9"/>
        <v>Mark Delaney</v>
      </c>
      <c r="F219" t="s">
        <v>11</v>
      </c>
      <c r="G219" s="41">
        <v>28144</v>
      </c>
      <c r="H219" s="26">
        <f t="shared" si="10"/>
        <v>42</v>
      </c>
      <c r="I219" s="26" t="str">
        <f t="shared" si="11"/>
        <v>V40</v>
      </c>
    </row>
    <row r="220" spans="1:9" ht="16" x14ac:dyDescent="0.2">
      <c r="A220" s="22" t="s">
        <v>187</v>
      </c>
      <c r="B220" s="22" t="s">
        <v>188</v>
      </c>
      <c r="C220" s="22"/>
      <c r="D220" s="22"/>
      <c r="E220" s="25" t="str">
        <f t="shared" si="9"/>
        <v>Zoe Desousa</v>
      </c>
      <c r="F220" s="22" t="s">
        <v>12</v>
      </c>
      <c r="G220" s="23">
        <v>25807</v>
      </c>
      <c r="H220" s="28">
        <f t="shared" si="10"/>
        <v>48</v>
      </c>
      <c r="I220" s="26" t="str">
        <f t="shared" si="11"/>
        <v>V40</v>
      </c>
    </row>
    <row r="221" spans="1:9" ht="16" x14ac:dyDescent="0.2">
      <c r="A221" t="s">
        <v>187</v>
      </c>
      <c r="B221" t="s">
        <v>188</v>
      </c>
      <c r="E221" s="25" t="str">
        <f t="shared" si="9"/>
        <v>Zoe Desousa</v>
      </c>
      <c r="F221" t="s">
        <v>12</v>
      </c>
      <c r="G221" s="41">
        <v>25807</v>
      </c>
      <c r="H221" s="26">
        <f t="shared" si="10"/>
        <v>48</v>
      </c>
      <c r="I221" s="26" t="str">
        <f t="shared" si="11"/>
        <v>V40</v>
      </c>
    </row>
    <row r="222" spans="1:9" ht="16" x14ac:dyDescent="0.2">
      <c r="A222" t="s">
        <v>701</v>
      </c>
      <c r="B222" t="s">
        <v>272</v>
      </c>
      <c r="E222" s="25" t="str">
        <f t="shared" si="9"/>
        <v>Joanne Dickey</v>
      </c>
      <c r="F222" t="s">
        <v>12</v>
      </c>
      <c r="G222" s="41">
        <v>28545</v>
      </c>
      <c r="H222" s="28">
        <f t="shared" si="10"/>
        <v>41</v>
      </c>
      <c r="I222" s="26" t="str">
        <f t="shared" si="11"/>
        <v>V40</v>
      </c>
    </row>
    <row r="223" spans="1:9" ht="16" x14ac:dyDescent="0.2">
      <c r="A223" s="22" t="s">
        <v>189</v>
      </c>
      <c r="B223" s="22" t="s">
        <v>190</v>
      </c>
      <c r="C223" s="22"/>
      <c r="D223" s="22"/>
      <c r="E223" s="25" t="str">
        <f t="shared" si="9"/>
        <v>Sachiro Dixon</v>
      </c>
      <c r="F223" s="22" t="s">
        <v>12</v>
      </c>
      <c r="G223" s="23">
        <v>24504</v>
      </c>
      <c r="H223" s="28">
        <f t="shared" si="10"/>
        <v>52</v>
      </c>
      <c r="I223" s="26" t="str">
        <f t="shared" si="11"/>
        <v>V50</v>
      </c>
    </row>
    <row r="224" spans="1:9" ht="16" x14ac:dyDescent="0.2">
      <c r="A224" t="s">
        <v>189</v>
      </c>
      <c r="B224" t="s">
        <v>190</v>
      </c>
      <c r="E224" s="25" t="str">
        <f t="shared" si="9"/>
        <v>Sachiro Dixon</v>
      </c>
      <c r="F224" t="s">
        <v>12</v>
      </c>
      <c r="G224" s="41">
        <v>24504</v>
      </c>
      <c r="H224" s="28">
        <f t="shared" si="10"/>
        <v>52</v>
      </c>
      <c r="I224" s="26" t="str">
        <f t="shared" si="11"/>
        <v>V50</v>
      </c>
    </row>
    <row r="225" spans="1:9" ht="16" x14ac:dyDescent="0.2">
      <c r="A225" t="s">
        <v>702</v>
      </c>
      <c r="B225" t="s">
        <v>437</v>
      </c>
      <c r="C225" t="s">
        <v>392</v>
      </c>
      <c r="E225" s="25" t="str">
        <f t="shared" si="9"/>
        <v>Linda Dodd</v>
      </c>
      <c r="F225" t="s">
        <v>12</v>
      </c>
      <c r="G225" s="41">
        <v>29148</v>
      </c>
      <c r="H225" s="28">
        <f t="shared" si="10"/>
        <v>39</v>
      </c>
      <c r="I225" s="26" t="str">
        <f t="shared" si="11"/>
        <v>SEN</v>
      </c>
    </row>
    <row r="226" spans="1:9" ht="16" x14ac:dyDescent="0.2">
      <c r="A226" t="s">
        <v>703</v>
      </c>
      <c r="B226" t="s">
        <v>333</v>
      </c>
      <c r="C226" t="s">
        <v>556</v>
      </c>
      <c r="D226" t="s">
        <v>827</v>
      </c>
      <c r="E226" s="25" t="str">
        <f t="shared" si="9"/>
        <v>Catherine Dover</v>
      </c>
      <c r="F226" t="s">
        <v>12</v>
      </c>
      <c r="G226" s="41">
        <v>24390</v>
      </c>
      <c r="H226" s="26">
        <f t="shared" si="10"/>
        <v>52</v>
      </c>
      <c r="I226" s="26" t="str">
        <f t="shared" si="11"/>
        <v>V50</v>
      </c>
    </row>
    <row r="227" spans="1:9" ht="16" x14ac:dyDescent="0.2">
      <c r="A227" s="22" t="s">
        <v>191</v>
      </c>
      <c r="B227" s="22" t="s">
        <v>192</v>
      </c>
      <c r="C227" s="22"/>
      <c r="D227" s="22"/>
      <c r="E227" s="25" t="str">
        <f t="shared" si="9"/>
        <v>Maureen Dowling</v>
      </c>
      <c r="F227" s="22" t="s">
        <v>12</v>
      </c>
      <c r="G227" s="23">
        <v>23013</v>
      </c>
      <c r="H227" s="28">
        <f t="shared" si="10"/>
        <v>56</v>
      </c>
      <c r="I227" s="26" t="str">
        <f t="shared" si="11"/>
        <v>V50</v>
      </c>
    </row>
    <row r="228" spans="1:9" ht="16" x14ac:dyDescent="0.2">
      <c r="A228" s="22" t="s">
        <v>191</v>
      </c>
      <c r="B228" s="22" t="s">
        <v>193</v>
      </c>
      <c r="C228" s="22"/>
      <c r="D228" s="22"/>
      <c r="E228" s="25" t="str">
        <f t="shared" si="9"/>
        <v>Terry Dowling</v>
      </c>
      <c r="F228" s="22" t="s">
        <v>11</v>
      </c>
      <c r="G228" s="23">
        <v>23633</v>
      </c>
      <c r="H228" s="28">
        <f t="shared" si="10"/>
        <v>54</v>
      </c>
      <c r="I228" s="26" t="str">
        <f t="shared" si="11"/>
        <v>V50</v>
      </c>
    </row>
    <row r="229" spans="1:9" ht="16" x14ac:dyDescent="0.2">
      <c r="A229" t="s">
        <v>191</v>
      </c>
      <c r="B229" t="s">
        <v>192</v>
      </c>
      <c r="E229" s="25" t="str">
        <f t="shared" si="9"/>
        <v>Maureen Dowling</v>
      </c>
      <c r="F229" t="s">
        <v>12</v>
      </c>
      <c r="G229" s="41">
        <v>23013</v>
      </c>
      <c r="H229" s="26">
        <f t="shared" si="10"/>
        <v>56</v>
      </c>
      <c r="I229" s="26" t="str">
        <f t="shared" si="11"/>
        <v>V50</v>
      </c>
    </row>
    <row r="230" spans="1:9" ht="16" x14ac:dyDescent="0.2">
      <c r="A230" t="s">
        <v>191</v>
      </c>
      <c r="B230" t="s">
        <v>268</v>
      </c>
      <c r="C230" t="s">
        <v>129</v>
      </c>
      <c r="E230" s="25" t="str">
        <f t="shared" si="9"/>
        <v>Stephen Dowling</v>
      </c>
      <c r="F230" t="s">
        <v>11</v>
      </c>
      <c r="G230" s="41">
        <v>28530</v>
      </c>
      <c r="H230" s="26">
        <f t="shared" si="10"/>
        <v>41</v>
      </c>
      <c r="I230" s="26" t="str">
        <f t="shared" si="11"/>
        <v>V40</v>
      </c>
    </row>
    <row r="231" spans="1:9" ht="16" x14ac:dyDescent="0.2">
      <c r="A231" t="s">
        <v>191</v>
      </c>
      <c r="B231" t="s">
        <v>193</v>
      </c>
      <c r="E231" s="25" t="str">
        <f t="shared" si="9"/>
        <v>Terry Dowling</v>
      </c>
      <c r="F231" t="s">
        <v>11</v>
      </c>
      <c r="G231" s="41">
        <v>23633</v>
      </c>
      <c r="H231" s="28">
        <f t="shared" si="10"/>
        <v>54</v>
      </c>
      <c r="I231" s="26" t="str">
        <f t="shared" si="11"/>
        <v>V50</v>
      </c>
    </row>
    <row r="232" spans="1:9" ht="16" x14ac:dyDescent="0.2">
      <c r="A232" s="22" t="s">
        <v>194</v>
      </c>
      <c r="B232" s="22" t="s">
        <v>195</v>
      </c>
      <c r="C232" s="22"/>
      <c r="D232" s="22"/>
      <c r="E232" s="25" t="str">
        <f t="shared" si="9"/>
        <v>Mihaela Draghici</v>
      </c>
      <c r="F232" s="22" t="s">
        <v>12</v>
      </c>
      <c r="G232" s="23">
        <v>25469</v>
      </c>
      <c r="H232" s="28">
        <f t="shared" si="10"/>
        <v>49</v>
      </c>
      <c r="I232" s="26" t="str">
        <f t="shared" si="11"/>
        <v>V40</v>
      </c>
    </row>
    <row r="233" spans="1:9" ht="16" x14ac:dyDescent="0.2">
      <c r="A233" s="22" t="s">
        <v>194</v>
      </c>
      <c r="B233" s="22" t="s">
        <v>196</v>
      </c>
      <c r="C233" s="22"/>
      <c r="D233" s="22"/>
      <c r="E233" s="25" t="str">
        <f t="shared" si="9"/>
        <v>Razvan Draghici</v>
      </c>
      <c r="F233" s="22" t="s">
        <v>11</v>
      </c>
      <c r="G233" s="23">
        <v>25200</v>
      </c>
      <c r="H233" s="28">
        <f t="shared" si="10"/>
        <v>50</v>
      </c>
      <c r="I233" s="26" t="str">
        <f t="shared" si="11"/>
        <v>V50</v>
      </c>
    </row>
    <row r="234" spans="1:9" ht="16" x14ac:dyDescent="0.2">
      <c r="A234" t="s">
        <v>194</v>
      </c>
      <c r="B234" t="s">
        <v>196</v>
      </c>
      <c r="E234" s="25" t="str">
        <f t="shared" si="9"/>
        <v>Razvan Draghici</v>
      </c>
      <c r="F234" t="s">
        <v>11</v>
      </c>
      <c r="G234" s="41">
        <v>25200</v>
      </c>
      <c r="H234" s="28">
        <f t="shared" si="10"/>
        <v>50</v>
      </c>
      <c r="I234" s="26" t="str">
        <f t="shared" si="11"/>
        <v>V50</v>
      </c>
    </row>
    <row r="235" spans="1:9" ht="16" x14ac:dyDescent="0.2">
      <c r="A235" t="s">
        <v>704</v>
      </c>
      <c r="B235" t="s">
        <v>705</v>
      </c>
      <c r="E235" s="25" t="str">
        <f t="shared" si="9"/>
        <v>Darren Draper</v>
      </c>
      <c r="F235" t="s">
        <v>11</v>
      </c>
      <c r="G235" s="41">
        <v>31750</v>
      </c>
      <c r="H235" s="28">
        <f t="shared" si="10"/>
        <v>32</v>
      </c>
      <c r="I235" s="26" t="str">
        <f t="shared" si="11"/>
        <v>SEN</v>
      </c>
    </row>
    <row r="236" spans="1:9" ht="16" x14ac:dyDescent="0.2">
      <c r="A236" s="22" t="s">
        <v>197</v>
      </c>
      <c r="B236" s="22" t="s">
        <v>572</v>
      </c>
      <c r="C236" s="22" t="s">
        <v>573</v>
      </c>
      <c r="D236" s="22"/>
      <c r="E236" s="25" t="str">
        <f t="shared" si="9"/>
        <v>Rebecca Duffett</v>
      </c>
      <c r="F236" s="22" t="s">
        <v>12</v>
      </c>
      <c r="G236" s="23">
        <v>32070</v>
      </c>
      <c r="H236" s="28">
        <f t="shared" si="10"/>
        <v>31</v>
      </c>
      <c r="I236" s="26" t="str">
        <f t="shared" si="11"/>
        <v>SEN</v>
      </c>
    </row>
    <row r="237" spans="1:9" ht="16" x14ac:dyDescent="0.2">
      <c r="A237" t="s">
        <v>197</v>
      </c>
      <c r="B237" t="s">
        <v>572</v>
      </c>
      <c r="C237" t="s">
        <v>573</v>
      </c>
      <c r="E237" s="25" t="str">
        <f t="shared" si="9"/>
        <v>Rebecca Duffett</v>
      </c>
      <c r="F237" t="s">
        <v>12</v>
      </c>
      <c r="G237" s="41">
        <v>32070</v>
      </c>
      <c r="H237" s="26">
        <f t="shared" si="10"/>
        <v>31</v>
      </c>
      <c r="I237" s="26" t="str">
        <f t="shared" si="11"/>
        <v>SEN</v>
      </c>
    </row>
    <row r="238" spans="1:9" ht="16" x14ac:dyDescent="0.2">
      <c r="A238" s="22" t="s">
        <v>198</v>
      </c>
      <c r="B238" s="22" t="s">
        <v>527</v>
      </c>
      <c r="C238" s="22" t="s">
        <v>574</v>
      </c>
      <c r="D238" s="22"/>
      <c r="E238" s="25" t="str">
        <f t="shared" si="9"/>
        <v>Sarah Dukes</v>
      </c>
      <c r="F238" s="22" t="s">
        <v>12</v>
      </c>
      <c r="G238" s="23">
        <v>26357</v>
      </c>
      <c r="H238" s="28">
        <f t="shared" si="10"/>
        <v>47</v>
      </c>
      <c r="I238" s="26" t="str">
        <f t="shared" si="11"/>
        <v>V40</v>
      </c>
    </row>
    <row r="239" spans="1:9" ht="16" x14ac:dyDescent="0.2">
      <c r="A239" t="s">
        <v>198</v>
      </c>
      <c r="B239" t="s">
        <v>527</v>
      </c>
      <c r="C239" t="s">
        <v>574</v>
      </c>
      <c r="E239" s="25" t="str">
        <f t="shared" si="9"/>
        <v>Sarah Dukes</v>
      </c>
      <c r="F239" t="s">
        <v>12</v>
      </c>
      <c r="G239" s="41">
        <v>26357</v>
      </c>
      <c r="H239" s="26">
        <f t="shared" si="10"/>
        <v>47</v>
      </c>
      <c r="I239" s="26" t="str">
        <f t="shared" si="11"/>
        <v>V40</v>
      </c>
    </row>
    <row r="240" spans="1:9" ht="16" x14ac:dyDescent="0.2">
      <c r="A240" s="22" t="s">
        <v>199</v>
      </c>
      <c r="B240" s="22" t="s">
        <v>200</v>
      </c>
      <c r="C240" s="22"/>
      <c r="D240" s="22"/>
      <c r="E240" s="25" t="str">
        <f t="shared" si="9"/>
        <v>Haydn Durrant</v>
      </c>
      <c r="F240" s="22" t="s">
        <v>11</v>
      </c>
      <c r="G240" s="23">
        <v>26493</v>
      </c>
      <c r="H240" s="28">
        <f t="shared" si="10"/>
        <v>46</v>
      </c>
      <c r="I240" s="26" t="str">
        <f t="shared" si="11"/>
        <v>V40</v>
      </c>
    </row>
    <row r="241" spans="1:9" ht="16" x14ac:dyDescent="0.2">
      <c r="A241" t="s">
        <v>199</v>
      </c>
      <c r="B241" t="s">
        <v>200</v>
      </c>
      <c r="E241" s="25" t="str">
        <f t="shared" si="9"/>
        <v>Haydn Durrant</v>
      </c>
      <c r="F241" t="s">
        <v>11</v>
      </c>
      <c r="G241" s="41">
        <v>26493</v>
      </c>
      <c r="H241" s="26">
        <f t="shared" si="10"/>
        <v>46</v>
      </c>
      <c r="I241" s="26" t="str">
        <f t="shared" si="11"/>
        <v>V40</v>
      </c>
    </row>
    <row r="242" spans="1:9" ht="16" x14ac:dyDescent="0.2">
      <c r="A242" s="22" t="s">
        <v>201</v>
      </c>
      <c r="B242" s="22" t="s">
        <v>300</v>
      </c>
      <c r="C242" s="22" t="s">
        <v>575</v>
      </c>
      <c r="D242" s="22"/>
      <c r="E242" s="25" t="str">
        <f t="shared" si="9"/>
        <v>David East</v>
      </c>
      <c r="F242" s="22" t="s">
        <v>11</v>
      </c>
      <c r="G242" s="23">
        <v>20225</v>
      </c>
      <c r="H242" s="28">
        <f t="shared" si="10"/>
        <v>63</v>
      </c>
      <c r="I242" s="26" t="str">
        <f t="shared" si="11"/>
        <v>V60+</v>
      </c>
    </row>
    <row r="243" spans="1:9" ht="16" x14ac:dyDescent="0.2">
      <c r="A243" s="22" t="s">
        <v>201</v>
      </c>
      <c r="B243" s="22" t="s">
        <v>202</v>
      </c>
      <c r="C243" s="22"/>
      <c r="D243" s="22"/>
      <c r="E243" s="25" t="str">
        <f t="shared" si="9"/>
        <v>Janet East</v>
      </c>
      <c r="F243" s="22" t="s">
        <v>12</v>
      </c>
      <c r="G243" s="23">
        <v>20327</v>
      </c>
      <c r="H243" s="28">
        <f t="shared" si="10"/>
        <v>63</v>
      </c>
      <c r="I243" s="26" t="str">
        <f t="shared" si="11"/>
        <v>V60+</v>
      </c>
    </row>
    <row r="244" spans="1:9" ht="16" x14ac:dyDescent="0.2">
      <c r="A244" t="s">
        <v>201</v>
      </c>
      <c r="B244" t="s">
        <v>300</v>
      </c>
      <c r="C244" t="s">
        <v>575</v>
      </c>
      <c r="E244" s="25" t="str">
        <f t="shared" si="9"/>
        <v>David East</v>
      </c>
      <c r="F244" t="s">
        <v>11</v>
      </c>
      <c r="G244" s="41">
        <v>20225</v>
      </c>
      <c r="H244" s="28">
        <f t="shared" si="10"/>
        <v>63</v>
      </c>
      <c r="I244" s="26" t="str">
        <f t="shared" si="11"/>
        <v>V60+</v>
      </c>
    </row>
    <row r="245" spans="1:9" ht="16" x14ac:dyDescent="0.2">
      <c r="A245" t="s">
        <v>201</v>
      </c>
      <c r="B245" t="s">
        <v>202</v>
      </c>
      <c r="E245" s="25" t="str">
        <f t="shared" si="9"/>
        <v>Janet East</v>
      </c>
      <c r="F245" t="s">
        <v>12</v>
      </c>
      <c r="G245" s="41">
        <v>20327</v>
      </c>
      <c r="H245" s="28">
        <f t="shared" si="10"/>
        <v>63</v>
      </c>
      <c r="I245" s="26" t="str">
        <f t="shared" si="11"/>
        <v>V60+</v>
      </c>
    </row>
    <row r="246" spans="1:9" x14ac:dyDescent="0.2">
      <c r="A246" t="s">
        <v>201</v>
      </c>
      <c r="B246" t="s">
        <v>1052</v>
      </c>
      <c r="E246" s="26" t="str">
        <f t="shared" si="9"/>
        <v>Shaun East</v>
      </c>
      <c r="F246" t="s">
        <v>11</v>
      </c>
      <c r="G246" s="41">
        <v>32000</v>
      </c>
      <c r="H246" s="26">
        <f t="shared" si="10"/>
        <v>31</v>
      </c>
      <c r="I246" s="26" t="str">
        <f t="shared" si="11"/>
        <v>SEN</v>
      </c>
    </row>
    <row r="247" spans="1:9" ht="16" x14ac:dyDescent="0.2">
      <c r="A247" s="22" t="s">
        <v>203</v>
      </c>
      <c r="B247" s="22" t="s">
        <v>204</v>
      </c>
      <c r="C247" s="22"/>
      <c r="D247" s="22"/>
      <c r="E247" s="25" t="str">
        <f t="shared" si="9"/>
        <v>Dave Eggleton</v>
      </c>
      <c r="F247" s="22" t="s">
        <v>11</v>
      </c>
      <c r="G247" s="23">
        <v>30747</v>
      </c>
      <c r="H247" s="28">
        <f t="shared" si="10"/>
        <v>35</v>
      </c>
      <c r="I247" s="26" t="str">
        <f t="shared" si="11"/>
        <v>SEN</v>
      </c>
    </row>
    <row r="248" spans="1:9" ht="16" x14ac:dyDescent="0.2">
      <c r="A248" s="22" t="s">
        <v>205</v>
      </c>
      <c r="B248" s="22" t="s">
        <v>125</v>
      </c>
      <c r="C248" s="22" t="s">
        <v>392</v>
      </c>
      <c r="D248" s="22"/>
      <c r="E248" s="25" t="str">
        <f t="shared" si="9"/>
        <v>Beverley Eldridge</v>
      </c>
      <c r="F248" s="22" t="s">
        <v>12</v>
      </c>
      <c r="G248" s="23">
        <v>24751</v>
      </c>
      <c r="H248" s="28">
        <f t="shared" si="10"/>
        <v>51</v>
      </c>
      <c r="I248" s="26" t="str">
        <f t="shared" si="11"/>
        <v>V50</v>
      </c>
    </row>
    <row r="249" spans="1:9" ht="16" x14ac:dyDescent="0.2">
      <c r="A249" s="22" t="s">
        <v>205</v>
      </c>
      <c r="B249" s="22" t="s">
        <v>193</v>
      </c>
      <c r="C249" s="22"/>
      <c r="D249" s="22"/>
      <c r="E249" s="25" t="str">
        <f t="shared" si="9"/>
        <v>Terry Eldridge</v>
      </c>
      <c r="F249" s="22" t="s">
        <v>11</v>
      </c>
      <c r="G249" s="23">
        <v>23349</v>
      </c>
      <c r="H249" s="28">
        <f t="shared" si="10"/>
        <v>55</v>
      </c>
      <c r="I249" s="26" t="str">
        <f t="shared" si="11"/>
        <v>V50</v>
      </c>
    </row>
    <row r="250" spans="1:9" ht="16" x14ac:dyDescent="0.2">
      <c r="A250" t="s">
        <v>205</v>
      </c>
      <c r="B250" t="s">
        <v>125</v>
      </c>
      <c r="C250" t="s">
        <v>392</v>
      </c>
      <c r="E250" s="25" t="str">
        <f t="shared" si="9"/>
        <v>Beverley Eldridge</v>
      </c>
      <c r="F250" t="s">
        <v>12</v>
      </c>
      <c r="G250" s="41">
        <v>24751</v>
      </c>
      <c r="H250" s="28">
        <f t="shared" si="10"/>
        <v>51</v>
      </c>
      <c r="I250" s="26" t="str">
        <f t="shared" si="11"/>
        <v>V50</v>
      </c>
    </row>
    <row r="251" spans="1:9" ht="16" x14ac:dyDescent="0.2">
      <c r="A251" t="s">
        <v>205</v>
      </c>
      <c r="B251" t="s">
        <v>193</v>
      </c>
      <c r="E251" s="25" t="str">
        <f t="shared" si="9"/>
        <v>Terry Eldridge</v>
      </c>
      <c r="F251" t="s">
        <v>11</v>
      </c>
      <c r="G251" s="41">
        <v>23349</v>
      </c>
      <c r="H251" s="26">
        <f t="shared" si="10"/>
        <v>55</v>
      </c>
      <c r="I251" s="26" t="str">
        <f t="shared" si="11"/>
        <v>V50</v>
      </c>
    </row>
    <row r="252" spans="1:9" ht="16" x14ac:dyDescent="0.2">
      <c r="A252" s="22" t="s">
        <v>206</v>
      </c>
      <c r="B252" s="22" t="s">
        <v>90</v>
      </c>
      <c r="C252" s="22"/>
      <c r="D252" s="22"/>
      <c r="E252" s="25" t="str">
        <f t="shared" si="9"/>
        <v>Becky Ellis</v>
      </c>
      <c r="F252" s="22" t="s">
        <v>12</v>
      </c>
      <c r="G252" s="23">
        <v>30636</v>
      </c>
      <c r="H252" s="28">
        <f t="shared" si="10"/>
        <v>35</v>
      </c>
      <c r="I252" s="26" t="str">
        <f t="shared" si="11"/>
        <v>SEN</v>
      </c>
    </row>
    <row r="253" spans="1:9" ht="16" x14ac:dyDescent="0.2">
      <c r="A253" t="s">
        <v>206</v>
      </c>
      <c r="B253" t="s">
        <v>90</v>
      </c>
      <c r="E253" s="25" t="str">
        <f t="shared" si="9"/>
        <v>Becky Ellis</v>
      </c>
      <c r="F253" t="s">
        <v>12</v>
      </c>
      <c r="G253" s="41">
        <v>30636</v>
      </c>
      <c r="H253" s="26">
        <f t="shared" si="10"/>
        <v>35</v>
      </c>
      <c r="I253" s="26" t="str">
        <f t="shared" si="11"/>
        <v>SEN</v>
      </c>
    </row>
    <row r="254" spans="1:9" x14ac:dyDescent="0.2">
      <c r="A254" t="s">
        <v>902</v>
      </c>
      <c r="B254" t="s">
        <v>109</v>
      </c>
      <c r="E254" s="26" t="str">
        <f t="shared" si="9"/>
        <v>Paul Emery</v>
      </c>
      <c r="F254" t="s">
        <v>11</v>
      </c>
      <c r="G254" s="41">
        <v>23722</v>
      </c>
      <c r="H254" s="28">
        <f t="shared" si="10"/>
        <v>54</v>
      </c>
      <c r="I254" s="26" t="str">
        <f t="shared" si="11"/>
        <v>V50</v>
      </c>
    </row>
    <row r="255" spans="1:9" ht="16" x14ac:dyDescent="0.2">
      <c r="A255" s="22" t="s">
        <v>207</v>
      </c>
      <c r="B255" s="22" t="s">
        <v>208</v>
      </c>
      <c r="C255" s="22"/>
      <c r="D255" s="22"/>
      <c r="E255" s="25" t="str">
        <f t="shared" si="9"/>
        <v>Duncan Engstrom</v>
      </c>
      <c r="F255" s="22" t="s">
        <v>11</v>
      </c>
      <c r="G255" s="23">
        <v>23999</v>
      </c>
      <c r="H255" s="28">
        <f t="shared" si="10"/>
        <v>53</v>
      </c>
      <c r="I255" s="26" t="str">
        <f t="shared" si="11"/>
        <v>V50</v>
      </c>
    </row>
    <row r="256" spans="1:9" ht="16" x14ac:dyDescent="0.2">
      <c r="A256" t="s">
        <v>207</v>
      </c>
      <c r="B256" t="s">
        <v>208</v>
      </c>
      <c r="E256" s="25" t="str">
        <f t="shared" si="9"/>
        <v>Duncan Engstrom</v>
      </c>
      <c r="F256" t="s">
        <v>11</v>
      </c>
      <c r="G256" s="41">
        <v>23999</v>
      </c>
      <c r="H256" s="26">
        <f t="shared" si="10"/>
        <v>53</v>
      </c>
      <c r="I256" s="26" t="str">
        <f t="shared" si="11"/>
        <v>V50</v>
      </c>
    </row>
    <row r="257" spans="1:9" ht="16" x14ac:dyDescent="0.2">
      <c r="A257" s="22" t="s">
        <v>209</v>
      </c>
      <c r="B257" s="22" t="s">
        <v>210</v>
      </c>
      <c r="C257" s="22"/>
      <c r="D257" s="22"/>
      <c r="E257" s="25" t="str">
        <f t="shared" si="9"/>
        <v>Jonathon Errington</v>
      </c>
      <c r="F257" s="22" t="s">
        <v>11</v>
      </c>
      <c r="G257" s="23">
        <v>23505</v>
      </c>
      <c r="H257" s="28">
        <f t="shared" si="10"/>
        <v>54</v>
      </c>
      <c r="I257" s="26" t="str">
        <f t="shared" si="11"/>
        <v>V50</v>
      </c>
    </row>
    <row r="258" spans="1:9" ht="16" x14ac:dyDescent="0.2">
      <c r="A258" t="s">
        <v>209</v>
      </c>
      <c r="B258" t="s">
        <v>210</v>
      </c>
      <c r="E258" s="25" t="str">
        <f t="shared" si="9"/>
        <v>Jonathon Errington</v>
      </c>
      <c r="F258" t="s">
        <v>11</v>
      </c>
      <c r="G258" s="41">
        <v>23505</v>
      </c>
      <c r="H258" s="28">
        <f t="shared" si="10"/>
        <v>54</v>
      </c>
      <c r="I258" s="26" t="str">
        <f t="shared" si="11"/>
        <v>V50</v>
      </c>
    </row>
    <row r="259" spans="1:9" ht="16" x14ac:dyDescent="0.2">
      <c r="A259" s="22" t="s">
        <v>211</v>
      </c>
      <c r="B259" s="22" t="s">
        <v>212</v>
      </c>
      <c r="C259" s="22"/>
      <c r="D259" s="22"/>
      <c r="E259" s="25" t="str">
        <f t="shared" si="9"/>
        <v>Neil Evans</v>
      </c>
      <c r="F259" s="22" t="s">
        <v>11</v>
      </c>
      <c r="G259" s="23">
        <v>26753</v>
      </c>
      <c r="H259" s="28">
        <f t="shared" si="10"/>
        <v>46</v>
      </c>
      <c r="I259" s="26" t="str">
        <f t="shared" si="11"/>
        <v>V40</v>
      </c>
    </row>
    <row r="260" spans="1:9" ht="16" x14ac:dyDescent="0.2">
      <c r="A260" s="22" t="s">
        <v>211</v>
      </c>
      <c r="B260" s="22" t="s">
        <v>213</v>
      </c>
      <c r="C260" s="22"/>
      <c r="D260" s="22"/>
      <c r="E260" s="25" t="str">
        <f t="shared" ref="E260:E323" si="12">+B260&amp;" "&amp;A260</f>
        <v>Tracy Evans</v>
      </c>
      <c r="F260" s="22" t="s">
        <v>12</v>
      </c>
      <c r="G260" s="23">
        <v>25661</v>
      </c>
      <c r="H260" s="28">
        <f t="shared" ref="H260:H323" si="13">+(YEAR($H$2)-YEAR(G260))+IF(G260=$H$2,0,IF(MONTH(G260)&gt;3,-1,))</f>
        <v>48</v>
      </c>
      <c r="I260" s="26" t="str">
        <f t="shared" ref="I260:I323" si="14">+VLOOKUP(H260,$L$3:$M$97,2,FALSE)</f>
        <v>V40</v>
      </c>
    </row>
    <row r="261" spans="1:9" ht="16" x14ac:dyDescent="0.2">
      <c r="A261" t="s">
        <v>211</v>
      </c>
      <c r="B261" t="s">
        <v>212</v>
      </c>
      <c r="E261" s="25" t="str">
        <f t="shared" si="12"/>
        <v>Neil Evans</v>
      </c>
      <c r="F261" t="s">
        <v>11</v>
      </c>
      <c r="G261" s="41">
        <v>26753</v>
      </c>
      <c r="H261" s="28">
        <f t="shared" si="13"/>
        <v>46</v>
      </c>
      <c r="I261" s="26" t="str">
        <f t="shared" si="14"/>
        <v>V40</v>
      </c>
    </row>
    <row r="262" spans="1:9" ht="16" x14ac:dyDescent="0.2">
      <c r="A262" t="s">
        <v>211</v>
      </c>
      <c r="B262" t="s">
        <v>213</v>
      </c>
      <c r="E262" s="25" t="str">
        <f t="shared" si="12"/>
        <v>Tracy Evans</v>
      </c>
      <c r="F262" t="s">
        <v>12</v>
      </c>
      <c r="G262" s="41">
        <v>25661</v>
      </c>
      <c r="H262" s="28">
        <f t="shared" si="13"/>
        <v>48</v>
      </c>
      <c r="I262" s="26" t="str">
        <f t="shared" si="14"/>
        <v>V40</v>
      </c>
    </row>
    <row r="263" spans="1:9" ht="16" x14ac:dyDescent="0.2">
      <c r="A263" s="22" t="s">
        <v>214</v>
      </c>
      <c r="B263" s="22" t="s">
        <v>215</v>
      </c>
      <c r="C263" s="22"/>
      <c r="D263" s="22"/>
      <c r="E263" s="25" t="str">
        <f t="shared" si="12"/>
        <v>Jakob Faglio</v>
      </c>
      <c r="F263" s="22" t="s">
        <v>11</v>
      </c>
      <c r="G263" s="23">
        <v>30899</v>
      </c>
      <c r="H263" s="28">
        <f t="shared" si="13"/>
        <v>34</v>
      </c>
      <c r="I263" s="26" t="str">
        <f t="shared" si="14"/>
        <v>SEN</v>
      </c>
    </row>
    <row r="264" spans="1:9" ht="16" x14ac:dyDescent="0.2">
      <c r="A264" t="s">
        <v>214</v>
      </c>
      <c r="B264" t="s">
        <v>215</v>
      </c>
      <c r="E264" s="25" t="str">
        <f t="shared" si="12"/>
        <v>Jakob Faglio</v>
      </c>
      <c r="F264" t="s">
        <v>11</v>
      </c>
      <c r="G264" s="41">
        <v>30899</v>
      </c>
      <c r="H264" s="26">
        <f t="shared" si="13"/>
        <v>34</v>
      </c>
      <c r="I264" s="26" t="str">
        <f t="shared" si="14"/>
        <v>SEN</v>
      </c>
    </row>
    <row r="265" spans="1:9" ht="16" x14ac:dyDescent="0.2">
      <c r="A265" s="22" t="s">
        <v>216</v>
      </c>
      <c r="B265" s="22" t="s">
        <v>576</v>
      </c>
      <c r="C265" s="22" t="s">
        <v>364</v>
      </c>
      <c r="D265" s="22"/>
      <c r="E265" s="25" t="str">
        <f t="shared" si="12"/>
        <v>Julian Fairley</v>
      </c>
      <c r="F265" s="22" t="s">
        <v>11</v>
      </c>
      <c r="G265" s="23">
        <v>24191</v>
      </c>
      <c r="H265" s="28">
        <f t="shared" si="13"/>
        <v>53</v>
      </c>
      <c r="I265" s="26" t="str">
        <f t="shared" si="14"/>
        <v>V50</v>
      </c>
    </row>
    <row r="266" spans="1:9" ht="16" x14ac:dyDescent="0.2">
      <c r="A266" t="s">
        <v>216</v>
      </c>
      <c r="B266" t="s">
        <v>576</v>
      </c>
      <c r="C266" t="s">
        <v>364</v>
      </c>
      <c r="E266" s="25" t="str">
        <f t="shared" si="12"/>
        <v>Julian Fairley</v>
      </c>
      <c r="F266" t="s">
        <v>11</v>
      </c>
      <c r="G266" s="41">
        <v>24191</v>
      </c>
      <c r="H266" s="26">
        <f t="shared" si="13"/>
        <v>53</v>
      </c>
      <c r="I266" s="26" t="str">
        <f t="shared" si="14"/>
        <v>V50</v>
      </c>
    </row>
    <row r="267" spans="1:9" ht="16" x14ac:dyDescent="0.2">
      <c r="A267" s="22" t="s">
        <v>217</v>
      </c>
      <c r="B267" s="22" t="s">
        <v>218</v>
      </c>
      <c r="C267" s="22"/>
      <c r="D267" s="22"/>
      <c r="E267" s="25" t="str">
        <f t="shared" si="12"/>
        <v>Libby Farmer</v>
      </c>
      <c r="F267" s="22" t="s">
        <v>12</v>
      </c>
      <c r="G267" s="23">
        <v>24512</v>
      </c>
      <c r="H267" s="28">
        <f t="shared" si="13"/>
        <v>52</v>
      </c>
      <c r="I267" s="26" t="str">
        <f t="shared" si="14"/>
        <v>V50</v>
      </c>
    </row>
    <row r="268" spans="1:9" ht="16" x14ac:dyDescent="0.2">
      <c r="A268" t="s">
        <v>706</v>
      </c>
      <c r="B268" t="s">
        <v>333</v>
      </c>
      <c r="E268" s="25" t="str">
        <f t="shared" si="12"/>
        <v>Catherine Farr</v>
      </c>
      <c r="F268" t="s">
        <v>12</v>
      </c>
      <c r="G268" s="41">
        <v>28290</v>
      </c>
      <c r="H268" s="26">
        <f t="shared" si="13"/>
        <v>41</v>
      </c>
      <c r="I268" s="26" t="str">
        <f t="shared" si="14"/>
        <v>V40</v>
      </c>
    </row>
    <row r="269" spans="1:9" ht="16" x14ac:dyDescent="0.2">
      <c r="A269" s="22" t="s">
        <v>219</v>
      </c>
      <c r="B269" s="22" t="s">
        <v>242</v>
      </c>
      <c r="C269" s="22" t="s">
        <v>129</v>
      </c>
      <c r="D269" s="22"/>
      <c r="E269" s="25" t="str">
        <f t="shared" si="12"/>
        <v>Gary Farrell</v>
      </c>
      <c r="F269" s="22" t="s">
        <v>11</v>
      </c>
      <c r="G269" s="23">
        <v>24946</v>
      </c>
      <c r="H269" s="28">
        <f t="shared" si="13"/>
        <v>50</v>
      </c>
      <c r="I269" s="26" t="str">
        <f t="shared" si="14"/>
        <v>V50</v>
      </c>
    </row>
    <row r="270" spans="1:9" ht="16" x14ac:dyDescent="0.2">
      <c r="A270" t="s">
        <v>219</v>
      </c>
      <c r="B270" t="s">
        <v>242</v>
      </c>
      <c r="C270" t="s">
        <v>129</v>
      </c>
      <c r="E270" s="25" t="str">
        <f t="shared" si="12"/>
        <v>Gary Farrell</v>
      </c>
      <c r="F270" t="s">
        <v>11</v>
      </c>
      <c r="G270" s="41">
        <v>24946</v>
      </c>
      <c r="H270" s="28">
        <f t="shared" si="13"/>
        <v>50</v>
      </c>
      <c r="I270" s="26" t="str">
        <f t="shared" si="14"/>
        <v>V50</v>
      </c>
    </row>
    <row r="271" spans="1:9" x14ac:dyDescent="0.2">
      <c r="A271" t="s">
        <v>1012</v>
      </c>
      <c r="B271" t="s">
        <v>1024</v>
      </c>
      <c r="E271" s="26" t="str">
        <f t="shared" si="12"/>
        <v>Stella Farrow</v>
      </c>
      <c r="F271" t="s">
        <v>12</v>
      </c>
      <c r="G271" s="41">
        <v>23352</v>
      </c>
      <c r="H271" s="26">
        <f t="shared" si="13"/>
        <v>55</v>
      </c>
      <c r="I271" s="26" t="str">
        <f t="shared" si="14"/>
        <v>V50</v>
      </c>
    </row>
    <row r="272" spans="1:9" ht="16" x14ac:dyDescent="0.2">
      <c r="A272" s="22" t="s">
        <v>220</v>
      </c>
      <c r="B272" s="22" t="s">
        <v>102</v>
      </c>
      <c r="C272" s="22" t="s">
        <v>300</v>
      </c>
      <c r="D272" s="22"/>
      <c r="E272" s="25" t="str">
        <f t="shared" si="12"/>
        <v>Alan Faubel</v>
      </c>
      <c r="F272" s="22" t="s">
        <v>11</v>
      </c>
      <c r="G272" s="23">
        <v>24829</v>
      </c>
      <c r="H272" s="28">
        <f t="shared" si="13"/>
        <v>51</v>
      </c>
      <c r="I272" s="26" t="str">
        <f t="shared" si="14"/>
        <v>V50</v>
      </c>
    </row>
    <row r="273" spans="1:9" ht="16" x14ac:dyDescent="0.2">
      <c r="A273" t="s">
        <v>220</v>
      </c>
      <c r="B273" t="s">
        <v>102</v>
      </c>
      <c r="C273" t="s">
        <v>300</v>
      </c>
      <c r="E273" s="25" t="str">
        <f t="shared" si="12"/>
        <v>Alan Faubel</v>
      </c>
      <c r="F273" t="s">
        <v>11</v>
      </c>
      <c r="G273" s="41">
        <v>24829</v>
      </c>
      <c r="H273" s="28">
        <f t="shared" si="13"/>
        <v>51</v>
      </c>
      <c r="I273" s="26" t="str">
        <f t="shared" si="14"/>
        <v>V50</v>
      </c>
    </row>
    <row r="274" spans="1:9" ht="16" x14ac:dyDescent="0.2">
      <c r="A274" s="22" t="s">
        <v>221</v>
      </c>
      <c r="B274" s="22" t="s">
        <v>222</v>
      </c>
      <c r="C274" s="22"/>
      <c r="D274" s="22"/>
      <c r="E274" s="25" t="str">
        <f t="shared" si="12"/>
        <v>Kelly Faulkner</v>
      </c>
      <c r="F274" s="22" t="s">
        <v>12</v>
      </c>
      <c r="G274" s="23">
        <v>33002</v>
      </c>
      <c r="H274" s="28">
        <f t="shared" si="13"/>
        <v>28</v>
      </c>
      <c r="I274" s="26" t="str">
        <f t="shared" si="14"/>
        <v>SEN</v>
      </c>
    </row>
    <row r="275" spans="1:9" ht="16" x14ac:dyDescent="0.2">
      <c r="A275" s="22" t="s">
        <v>221</v>
      </c>
      <c r="B275" s="22" t="s">
        <v>107</v>
      </c>
      <c r="C275" s="22"/>
      <c r="D275" s="22"/>
      <c r="E275" s="25" t="str">
        <f t="shared" si="12"/>
        <v>Steve Faulkner</v>
      </c>
      <c r="F275" s="22" t="s">
        <v>11</v>
      </c>
      <c r="G275" s="23">
        <v>23483</v>
      </c>
      <c r="H275" s="28">
        <f t="shared" si="13"/>
        <v>54</v>
      </c>
      <c r="I275" s="26" t="str">
        <f t="shared" si="14"/>
        <v>V50</v>
      </c>
    </row>
    <row r="276" spans="1:9" ht="16" x14ac:dyDescent="0.2">
      <c r="A276" t="s">
        <v>221</v>
      </c>
      <c r="B276" t="s">
        <v>222</v>
      </c>
      <c r="E276" s="25" t="str">
        <f t="shared" si="12"/>
        <v>Kelly Faulkner</v>
      </c>
      <c r="F276" t="s">
        <v>12</v>
      </c>
      <c r="G276" s="41">
        <v>33002</v>
      </c>
      <c r="H276" s="28">
        <f t="shared" si="13"/>
        <v>28</v>
      </c>
      <c r="I276" s="26" t="str">
        <f t="shared" si="14"/>
        <v>SEN</v>
      </c>
    </row>
    <row r="277" spans="1:9" ht="16" x14ac:dyDescent="0.2">
      <c r="A277" t="s">
        <v>221</v>
      </c>
      <c r="B277" t="s">
        <v>107</v>
      </c>
      <c r="E277" s="25" t="str">
        <f t="shared" si="12"/>
        <v>Steve Faulkner</v>
      </c>
      <c r="F277" t="s">
        <v>11</v>
      </c>
      <c r="G277" s="41">
        <v>23483</v>
      </c>
      <c r="H277" s="26">
        <f t="shared" si="13"/>
        <v>54</v>
      </c>
      <c r="I277" s="26" t="str">
        <f t="shared" si="14"/>
        <v>V50</v>
      </c>
    </row>
    <row r="278" spans="1:9" ht="16" x14ac:dyDescent="0.2">
      <c r="A278" s="22" t="s">
        <v>223</v>
      </c>
      <c r="B278" s="22" t="s">
        <v>224</v>
      </c>
      <c r="C278" s="22"/>
      <c r="D278" s="22"/>
      <c r="E278" s="25" t="str">
        <f t="shared" si="12"/>
        <v>Malcolm Fellowes-Freeman</v>
      </c>
      <c r="F278" s="22" t="s">
        <v>11</v>
      </c>
      <c r="G278" s="23">
        <v>17948</v>
      </c>
      <c r="H278" s="28">
        <f t="shared" si="13"/>
        <v>70</v>
      </c>
      <c r="I278" s="26" t="str">
        <f t="shared" si="14"/>
        <v>V60+</v>
      </c>
    </row>
    <row r="279" spans="1:9" ht="16" x14ac:dyDescent="0.2">
      <c r="A279" t="s">
        <v>223</v>
      </c>
      <c r="B279" t="s">
        <v>224</v>
      </c>
      <c r="E279" s="25" t="str">
        <f t="shared" si="12"/>
        <v>Malcolm Fellowes-Freeman</v>
      </c>
      <c r="F279" t="s">
        <v>11</v>
      </c>
      <c r="G279" s="41">
        <v>17948</v>
      </c>
      <c r="H279" s="26">
        <f t="shared" si="13"/>
        <v>70</v>
      </c>
      <c r="I279" s="26" t="str">
        <f t="shared" si="14"/>
        <v>V60+</v>
      </c>
    </row>
    <row r="280" spans="1:9" ht="16" x14ac:dyDescent="0.2">
      <c r="A280" s="22" t="s">
        <v>225</v>
      </c>
      <c r="B280" s="22" t="s">
        <v>226</v>
      </c>
      <c r="C280" s="22"/>
      <c r="D280" s="22"/>
      <c r="E280" s="25" t="str">
        <f t="shared" si="12"/>
        <v>Niki Felton</v>
      </c>
      <c r="F280" s="22" t="s">
        <v>12</v>
      </c>
      <c r="G280" s="23">
        <v>28247</v>
      </c>
      <c r="H280" s="28">
        <f t="shared" si="13"/>
        <v>41</v>
      </c>
      <c r="I280" s="26" t="str">
        <f t="shared" si="14"/>
        <v>V40</v>
      </c>
    </row>
    <row r="281" spans="1:9" ht="16" x14ac:dyDescent="0.2">
      <c r="A281" t="s">
        <v>225</v>
      </c>
      <c r="B281" t="s">
        <v>226</v>
      </c>
      <c r="E281" s="25" t="str">
        <f t="shared" si="12"/>
        <v>Niki Felton</v>
      </c>
      <c r="F281" t="s">
        <v>12</v>
      </c>
      <c r="G281" s="41">
        <v>28247</v>
      </c>
      <c r="H281" s="26">
        <f t="shared" si="13"/>
        <v>41</v>
      </c>
      <c r="I281" s="26" t="str">
        <f t="shared" si="14"/>
        <v>V40</v>
      </c>
    </row>
    <row r="282" spans="1:9" x14ac:dyDescent="0.2">
      <c r="A282" t="s">
        <v>1064</v>
      </c>
      <c r="B282" t="s">
        <v>88</v>
      </c>
      <c r="E282" s="26" t="str">
        <f t="shared" si="12"/>
        <v>Julie Fidler</v>
      </c>
      <c r="F282" t="s">
        <v>12</v>
      </c>
      <c r="G282" s="41">
        <v>23416</v>
      </c>
      <c r="H282" s="26">
        <f t="shared" si="13"/>
        <v>55</v>
      </c>
      <c r="I282" s="26" t="str">
        <f t="shared" si="14"/>
        <v>V50</v>
      </c>
    </row>
    <row r="283" spans="1:9" ht="16" x14ac:dyDescent="0.2">
      <c r="A283" s="22" t="s">
        <v>227</v>
      </c>
      <c r="B283" s="22" t="s">
        <v>224</v>
      </c>
      <c r="C283" s="22"/>
      <c r="D283" s="22"/>
      <c r="E283" s="25" t="str">
        <f t="shared" si="12"/>
        <v>Malcolm Field</v>
      </c>
      <c r="F283" s="22" t="s">
        <v>11</v>
      </c>
      <c r="G283" s="23">
        <v>23388</v>
      </c>
      <c r="H283" s="28">
        <f t="shared" si="13"/>
        <v>55</v>
      </c>
      <c r="I283" s="26" t="str">
        <f t="shared" si="14"/>
        <v>V50</v>
      </c>
    </row>
    <row r="284" spans="1:9" ht="16" x14ac:dyDescent="0.2">
      <c r="A284" t="s">
        <v>227</v>
      </c>
      <c r="B284" t="s">
        <v>224</v>
      </c>
      <c r="E284" s="25" t="str">
        <f t="shared" si="12"/>
        <v>Malcolm Field</v>
      </c>
      <c r="F284" t="s">
        <v>11</v>
      </c>
      <c r="G284" s="41">
        <v>23388</v>
      </c>
      <c r="H284" s="28">
        <f t="shared" si="13"/>
        <v>55</v>
      </c>
      <c r="I284" s="26" t="str">
        <f t="shared" si="14"/>
        <v>V50</v>
      </c>
    </row>
    <row r="285" spans="1:9" ht="16" x14ac:dyDescent="0.2">
      <c r="A285" t="s">
        <v>707</v>
      </c>
      <c r="B285" t="s">
        <v>591</v>
      </c>
      <c r="E285" s="25" t="str">
        <f t="shared" si="12"/>
        <v>Cindy Fincham</v>
      </c>
      <c r="F285" t="s">
        <v>12</v>
      </c>
      <c r="G285" s="41">
        <v>25448</v>
      </c>
      <c r="H285" s="28">
        <f t="shared" si="13"/>
        <v>49</v>
      </c>
      <c r="I285" s="26" t="str">
        <f t="shared" si="14"/>
        <v>V40</v>
      </c>
    </row>
    <row r="286" spans="1:9" ht="16" x14ac:dyDescent="0.2">
      <c r="A286" t="s">
        <v>708</v>
      </c>
      <c r="B286" t="s">
        <v>709</v>
      </c>
      <c r="E286" s="25" t="str">
        <f t="shared" si="12"/>
        <v>Charlotte Firth</v>
      </c>
      <c r="F286" t="s">
        <v>12</v>
      </c>
      <c r="G286" s="41">
        <v>31047</v>
      </c>
      <c r="H286" s="28">
        <f t="shared" si="13"/>
        <v>34</v>
      </c>
      <c r="I286" s="26" t="str">
        <f t="shared" si="14"/>
        <v>SEN</v>
      </c>
    </row>
    <row r="287" spans="1:9" x14ac:dyDescent="0.2">
      <c r="A287" t="s">
        <v>887</v>
      </c>
      <c r="B287" t="s">
        <v>888</v>
      </c>
      <c r="E287" s="26" t="str">
        <f t="shared" si="12"/>
        <v>Dawn Flint</v>
      </c>
      <c r="F287" t="s">
        <v>12</v>
      </c>
      <c r="G287" s="41"/>
      <c r="H287" s="28">
        <f t="shared" si="13"/>
        <v>119</v>
      </c>
      <c r="I287" s="26" t="e">
        <f t="shared" si="14"/>
        <v>#N/A</v>
      </c>
    </row>
    <row r="288" spans="1:9" ht="16" x14ac:dyDescent="0.2">
      <c r="A288" s="22" t="s">
        <v>228</v>
      </c>
      <c r="B288" s="22" t="s">
        <v>229</v>
      </c>
      <c r="C288" s="22"/>
      <c r="D288" s="22"/>
      <c r="E288" s="25" t="str">
        <f t="shared" si="12"/>
        <v>Jay Foad</v>
      </c>
      <c r="F288" s="22" t="s">
        <v>11</v>
      </c>
      <c r="G288" s="23">
        <v>28003</v>
      </c>
      <c r="H288" s="28">
        <f t="shared" si="13"/>
        <v>42</v>
      </c>
      <c r="I288" s="26" t="str">
        <f t="shared" si="14"/>
        <v>V40</v>
      </c>
    </row>
    <row r="289" spans="1:9" ht="16" x14ac:dyDescent="0.2">
      <c r="A289" s="22" t="s">
        <v>228</v>
      </c>
      <c r="B289" s="22" t="s">
        <v>577</v>
      </c>
      <c r="C289" s="22" t="s">
        <v>260</v>
      </c>
      <c r="D289" s="22"/>
      <c r="E289" s="25" t="str">
        <f t="shared" si="12"/>
        <v>Tania Foad</v>
      </c>
      <c r="F289" s="22" t="s">
        <v>12</v>
      </c>
      <c r="G289" s="23">
        <v>28893</v>
      </c>
      <c r="H289" s="28">
        <f t="shared" si="13"/>
        <v>40</v>
      </c>
      <c r="I289" s="26" t="str">
        <f t="shared" si="14"/>
        <v>V40</v>
      </c>
    </row>
    <row r="290" spans="1:9" ht="16" x14ac:dyDescent="0.2">
      <c r="A290" t="s">
        <v>228</v>
      </c>
      <c r="B290" t="s">
        <v>229</v>
      </c>
      <c r="E290" s="25" t="str">
        <f t="shared" si="12"/>
        <v>Jay Foad</v>
      </c>
      <c r="F290" t="s">
        <v>11</v>
      </c>
      <c r="G290" s="41">
        <v>28003</v>
      </c>
      <c r="H290" s="26">
        <f t="shared" si="13"/>
        <v>42</v>
      </c>
      <c r="I290" s="26" t="str">
        <f t="shared" si="14"/>
        <v>V40</v>
      </c>
    </row>
    <row r="291" spans="1:9" ht="16" x14ac:dyDescent="0.2">
      <c r="A291" t="s">
        <v>228</v>
      </c>
      <c r="B291" t="s">
        <v>577</v>
      </c>
      <c r="C291" t="s">
        <v>260</v>
      </c>
      <c r="E291" s="25" t="str">
        <f t="shared" si="12"/>
        <v>Tania Foad</v>
      </c>
      <c r="F291" t="s">
        <v>12</v>
      </c>
      <c r="G291" s="41">
        <v>28893</v>
      </c>
      <c r="H291" s="26">
        <f t="shared" si="13"/>
        <v>40</v>
      </c>
      <c r="I291" s="26" t="str">
        <f t="shared" si="14"/>
        <v>V40</v>
      </c>
    </row>
    <row r="292" spans="1:9" x14ac:dyDescent="0.2">
      <c r="A292" t="s">
        <v>1016</v>
      </c>
      <c r="B292" t="s">
        <v>599</v>
      </c>
      <c r="E292" s="26" t="str">
        <f t="shared" si="12"/>
        <v>Claire Ford</v>
      </c>
      <c r="F292" t="s">
        <v>12</v>
      </c>
      <c r="G292" s="41">
        <v>25178</v>
      </c>
      <c r="H292" s="26">
        <f t="shared" si="13"/>
        <v>50</v>
      </c>
      <c r="I292" s="26" t="str">
        <f t="shared" si="14"/>
        <v>V50</v>
      </c>
    </row>
    <row r="293" spans="1:9" ht="16" x14ac:dyDescent="0.2">
      <c r="A293" s="22" t="s">
        <v>230</v>
      </c>
      <c r="B293" s="22" t="s">
        <v>536</v>
      </c>
      <c r="C293" s="22" t="s">
        <v>556</v>
      </c>
      <c r="D293" s="22"/>
      <c r="E293" s="25" t="str">
        <f t="shared" si="12"/>
        <v>Debbie Forrest</v>
      </c>
      <c r="F293" s="22" t="s">
        <v>12</v>
      </c>
      <c r="G293" s="23">
        <v>24218</v>
      </c>
      <c r="H293" s="28">
        <f t="shared" si="13"/>
        <v>52</v>
      </c>
      <c r="I293" s="26" t="str">
        <f t="shared" si="14"/>
        <v>V50</v>
      </c>
    </row>
    <row r="294" spans="1:9" ht="16" x14ac:dyDescent="0.2">
      <c r="A294" t="s">
        <v>230</v>
      </c>
      <c r="B294" t="s">
        <v>536</v>
      </c>
      <c r="C294" t="s">
        <v>556</v>
      </c>
      <c r="E294" s="25" t="str">
        <f t="shared" si="12"/>
        <v>Debbie Forrest</v>
      </c>
      <c r="F294" t="s">
        <v>12</v>
      </c>
      <c r="G294" s="41">
        <v>24218</v>
      </c>
      <c r="H294" s="26">
        <f t="shared" si="13"/>
        <v>52</v>
      </c>
      <c r="I294" s="26" t="str">
        <f t="shared" si="14"/>
        <v>V50</v>
      </c>
    </row>
    <row r="295" spans="1:9" x14ac:dyDescent="0.2">
      <c r="A295" t="s">
        <v>1010</v>
      </c>
      <c r="B295" t="s">
        <v>1021</v>
      </c>
      <c r="E295" s="26" t="str">
        <f t="shared" si="12"/>
        <v>Luke Forshaw</v>
      </c>
      <c r="F295" t="s">
        <v>11</v>
      </c>
      <c r="G295" s="41">
        <v>33057</v>
      </c>
      <c r="H295" s="26">
        <f t="shared" si="13"/>
        <v>28</v>
      </c>
      <c r="I295" s="26" t="str">
        <f t="shared" si="14"/>
        <v>SEN</v>
      </c>
    </row>
    <row r="296" spans="1:9" ht="16" x14ac:dyDescent="0.2">
      <c r="A296" s="22" t="s">
        <v>231</v>
      </c>
      <c r="B296" s="22" t="s">
        <v>167</v>
      </c>
      <c r="C296" s="22"/>
      <c r="D296" s="22"/>
      <c r="E296" s="25" t="str">
        <f t="shared" si="12"/>
        <v>Adam Foster</v>
      </c>
      <c r="F296" s="22" t="s">
        <v>11</v>
      </c>
      <c r="G296" s="23">
        <v>33760</v>
      </c>
      <c r="H296" s="28">
        <f t="shared" si="13"/>
        <v>26</v>
      </c>
      <c r="I296" s="26" t="str">
        <f t="shared" si="14"/>
        <v>SEN</v>
      </c>
    </row>
    <row r="297" spans="1:9" ht="16" x14ac:dyDescent="0.2">
      <c r="A297" s="22" t="s">
        <v>231</v>
      </c>
      <c r="B297" s="22" t="s">
        <v>82</v>
      </c>
      <c r="C297" s="22" t="s">
        <v>578</v>
      </c>
      <c r="D297" s="22"/>
      <c r="E297" s="25" t="str">
        <f t="shared" si="12"/>
        <v>Louise Foster</v>
      </c>
      <c r="F297" s="22" t="s">
        <v>12</v>
      </c>
      <c r="G297" s="23">
        <v>29616</v>
      </c>
      <c r="H297" s="28">
        <f t="shared" si="13"/>
        <v>38</v>
      </c>
      <c r="I297" s="26" t="str">
        <f t="shared" si="14"/>
        <v>SEN</v>
      </c>
    </row>
    <row r="298" spans="1:9" ht="16" x14ac:dyDescent="0.2">
      <c r="A298" t="s">
        <v>231</v>
      </c>
      <c r="B298" t="s">
        <v>167</v>
      </c>
      <c r="E298" s="25" t="str">
        <f t="shared" si="12"/>
        <v>Adam Foster</v>
      </c>
      <c r="F298" t="s">
        <v>11</v>
      </c>
      <c r="G298" s="41">
        <v>33760</v>
      </c>
      <c r="H298" s="28">
        <f t="shared" si="13"/>
        <v>26</v>
      </c>
      <c r="I298" s="26" t="str">
        <f t="shared" si="14"/>
        <v>SEN</v>
      </c>
    </row>
    <row r="299" spans="1:9" ht="16" x14ac:dyDescent="0.2">
      <c r="A299" t="s">
        <v>231</v>
      </c>
      <c r="B299" t="s">
        <v>82</v>
      </c>
      <c r="C299" t="s">
        <v>578</v>
      </c>
      <c r="E299" s="25" t="str">
        <f t="shared" si="12"/>
        <v>Louise Foster</v>
      </c>
      <c r="F299" t="s">
        <v>12</v>
      </c>
      <c r="G299" s="41">
        <v>29616</v>
      </c>
      <c r="H299" s="28">
        <f t="shared" si="13"/>
        <v>38</v>
      </c>
      <c r="I299" s="26" t="str">
        <f t="shared" si="14"/>
        <v>SEN</v>
      </c>
    </row>
    <row r="300" spans="1:9" ht="16" x14ac:dyDescent="0.2">
      <c r="A300" t="s">
        <v>710</v>
      </c>
      <c r="B300" t="s">
        <v>511</v>
      </c>
      <c r="E300" s="25" t="str">
        <f t="shared" si="12"/>
        <v>Amy Foston</v>
      </c>
      <c r="F300" t="s">
        <v>12</v>
      </c>
      <c r="G300" s="41">
        <v>35615</v>
      </c>
      <c r="H300" s="28">
        <f t="shared" si="13"/>
        <v>21</v>
      </c>
      <c r="I300" s="26" t="str">
        <f t="shared" si="14"/>
        <v>SEN</v>
      </c>
    </row>
    <row r="301" spans="1:9" ht="16" x14ac:dyDescent="0.2">
      <c r="A301" s="22" t="s">
        <v>232</v>
      </c>
      <c r="B301" s="22" t="s">
        <v>233</v>
      </c>
      <c r="C301" s="22"/>
      <c r="D301" s="22"/>
      <c r="E301" s="25" t="str">
        <f t="shared" si="12"/>
        <v>Hayley Fourie</v>
      </c>
      <c r="F301" s="22" t="s">
        <v>12</v>
      </c>
      <c r="G301" s="23">
        <v>28657</v>
      </c>
      <c r="H301" s="28">
        <f t="shared" si="13"/>
        <v>40</v>
      </c>
      <c r="I301" s="26" t="str">
        <f t="shared" si="14"/>
        <v>V40</v>
      </c>
    </row>
    <row r="302" spans="1:9" ht="16" x14ac:dyDescent="0.2">
      <c r="A302" s="22" t="s">
        <v>232</v>
      </c>
      <c r="B302" s="22" t="s">
        <v>234</v>
      </c>
      <c r="C302" s="22"/>
      <c r="D302" s="22"/>
      <c r="E302" s="25" t="str">
        <f t="shared" si="12"/>
        <v>Justin Fourie</v>
      </c>
      <c r="F302" s="22" t="s">
        <v>11</v>
      </c>
      <c r="G302" s="23">
        <v>27495</v>
      </c>
      <c r="H302" s="28">
        <f t="shared" si="13"/>
        <v>43</v>
      </c>
      <c r="I302" s="26" t="str">
        <f t="shared" si="14"/>
        <v>V40</v>
      </c>
    </row>
    <row r="303" spans="1:9" ht="16" x14ac:dyDescent="0.2">
      <c r="A303" t="s">
        <v>232</v>
      </c>
      <c r="B303" t="s">
        <v>233</v>
      </c>
      <c r="E303" s="25" t="str">
        <f t="shared" si="12"/>
        <v>Hayley Fourie</v>
      </c>
      <c r="F303" t="s">
        <v>12</v>
      </c>
      <c r="G303" s="41">
        <v>28657</v>
      </c>
      <c r="H303" s="26">
        <f t="shared" si="13"/>
        <v>40</v>
      </c>
      <c r="I303" s="26" t="str">
        <f t="shared" si="14"/>
        <v>V40</v>
      </c>
    </row>
    <row r="304" spans="1:9" ht="16" x14ac:dyDescent="0.2">
      <c r="A304" t="s">
        <v>232</v>
      </c>
      <c r="B304" t="s">
        <v>234</v>
      </c>
      <c r="E304" s="25" t="str">
        <f t="shared" si="12"/>
        <v>Justin Fourie</v>
      </c>
      <c r="F304" t="s">
        <v>11</v>
      </c>
      <c r="G304" s="41">
        <v>27495</v>
      </c>
      <c r="H304" s="26">
        <f t="shared" si="13"/>
        <v>43</v>
      </c>
      <c r="I304" s="26" t="str">
        <f t="shared" si="14"/>
        <v>V40</v>
      </c>
    </row>
    <row r="305" spans="1:9" ht="16" x14ac:dyDescent="0.2">
      <c r="A305" s="22" t="s">
        <v>235</v>
      </c>
      <c r="B305" s="22" t="s">
        <v>236</v>
      </c>
      <c r="C305" s="22"/>
      <c r="D305" s="22"/>
      <c r="E305" s="25" t="str">
        <f t="shared" si="12"/>
        <v>Kevin Fowles</v>
      </c>
      <c r="F305" s="22" t="s">
        <v>11</v>
      </c>
      <c r="G305" s="23">
        <v>26624</v>
      </c>
      <c r="H305" s="28">
        <f t="shared" si="13"/>
        <v>46</v>
      </c>
      <c r="I305" s="26" t="str">
        <f t="shared" si="14"/>
        <v>V40</v>
      </c>
    </row>
    <row r="306" spans="1:9" ht="16" x14ac:dyDescent="0.2">
      <c r="A306" t="s">
        <v>235</v>
      </c>
      <c r="B306" t="s">
        <v>236</v>
      </c>
      <c r="E306" s="25" t="str">
        <f t="shared" si="12"/>
        <v>Kevin Fowles</v>
      </c>
      <c r="F306" t="s">
        <v>11</v>
      </c>
      <c r="G306" s="41">
        <v>26624</v>
      </c>
      <c r="H306" s="26">
        <f t="shared" si="13"/>
        <v>46</v>
      </c>
      <c r="I306" s="26" t="str">
        <f t="shared" si="14"/>
        <v>V40</v>
      </c>
    </row>
    <row r="307" spans="1:9" ht="16" x14ac:dyDescent="0.2">
      <c r="A307" t="s">
        <v>711</v>
      </c>
      <c r="B307" t="s">
        <v>184</v>
      </c>
      <c r="C307" t="s">
        <v>392</v>
      </c>
      <c r="E307" s="25" t="str">
        <f t="shared" si="12"/>
        <v>Nicola Franklin</v>
      </c>
      <c r="F307" t="s">
        <v>12</v>
      </c>
      <c r="G307" s="41">
        <v>22930</v>
      </c>
      <c r="H307" s="28">
        <f t="shared" si="13"/>
        <v>56</v>
      </c>
      <c r="I307" s="26" t="str">
        <f t="shared" si="14"/>
        <v>V50</v>
      </c>
    </row>
    <row r="308" spans="1:9" ht="16" x14ac:dyDescent="0.2">
      <c r="A308" s="22" t="s">
        <v>237</v>
      </c>
      <c r="B308" s="22" t="s">
        <v>312</v>
      </c>
      <c r="C308" s="22" t="s">
        <v>82</v>
      </c>
      <c r="D308" s="22"/>
      <c r="E308" s="25" t="str">
        <f t="shared" si="12"/>
        <v>Emma Fung</v>
      </c>
      <c r="F308" s="22" t="s">
        <v>12</v>
      </c>
      <c r="G308" s="23">
        <v>28049</v>
      </c>
      <c r="H308" s="28">
        <f t="shared" si="13"/>
        <v>42</v>
      </c>
      <c r="I308" s="26" t="str">
        <f t="shared" si="14"/>
        <v>V40</v>
      </c>
    </row>
    <row r="309" spans="1:9" ht="16" x14ac:dyDescent="0.2">
      <c r="A309" t="s">
        <v>237</v>
      </c>
      <c r="B309" t="s">
        <v>312</v>
      </c>
      <c r="C309" t="s">
        <v>82</v>
      </c>
      <c r="E309" s="25" t="str">
        <f t="shared" si="12"/>
        <v>Emma Fung</v>
      </c>
      <c r="F309" t="s">
        <v>12</v>
      </c>
      <c r="G309" s="41">
        <v>28049</v>
      </c>
      <c r="H309" s="28">
        <f t="shared" si="13"/>
        <v>42</v>
      </c>
      <c r="I309" s="26" t="str">
        <f t="shared" si="14"/>
        <v>V40</v>
      </c>
    </row>
    <row r="310" spans="1:9" ht="16" x14ac:dyDescent="0.2">
      <c r="A310" s="22" t="s">
        <v>238</v>
      </c>
      <c r="B310" s="22" t="s">
        <v>239</v>
      </c>
      <c r="C310" s="22"/>
      <c r="D310" s="22"/>
      <c r="E310" s="25" t="str">
        <f t="shared" si="12"/>
        <v>Steven Gabb</v>
      </c>
      <c r="F310" s="22" t="s">
        <v>11</v>
      </c>
      <c r="G310" s="23">
        <v>29227</v>
      </c>
      <c r="H310" s="28">
        <f t="shared" si="13"/>
        <v>39</v>
      </c>
      <c r="I310" s="26" t="str">
        <f t="shared" si="14"/>
        <v>SEN</v>
      </c>
    </row>
    <row r="311" spans="1:9" ht="16" x14ac:dyDescent="0.2">
      <c r="A311" t="s">
        <v>238</v>
      </c>
      <c r="B311" t="s">
        <v>239</v>
      </c>
      <c r="E311" s="25" t="str">
        <f t="shared" si="12"/>
        <v>Steven Gabb</v>
      </c>
      <c r="F311" t="s">
        <v>11</v>
      </c>
      <c r="G311" s="41">
        <v>29227</v>
      </c>
      <c r="H311" s="28">
        <f t="shared" si="13"/>
        <v>39</v>
      </c>
      <c r="I311" s="26" t="str">
        <f t="shared" si="14"/>
        <v>SEN</v>
      </c>
    </row>
    <row r="312" spans="1:9" ht="16" x14ac:dyDescent="0.2">
      <c r="A312" t="s">
        <v>712</v>
      </c>
      <c r="B312" t="s">
        <v>144</v>
      </c>
      <c r="E312" s="25" t="str">
        <f t="shared" si="12"/>
        <v>Stephanie Gadd</v>
      </c>
      <c r="F312" t="s">
        <v>12</v>
      </c>
      <c r="G312" s="41">
        <v>32724</v>
      </c>
      <c r="H312" s="26">
        <f t="shared" si="13"/>
        <v>29</v>
      </c>
      <c r="I312" s="26" t="str">
        <f t="shared" si="14"/>
        <v>SEN</v>
      </c>
    </row>
    <row r="313" spans="1:9" ht="16" x14ac:dyDescent="0.2">
      <c r="A313" t="s">
        <v>713</v>
      </c>
      <c r="B313" t="s">
        <v>714</v>
      </c>
      <c r="E313" s="25" t="str">
        <f t="shared" si="12"/>
        <v>Kayleigh Gardner</v>
      </c>
      <c r="F313" t="s">
        <v>12</v>
      </c>
      <c r="G313" s="41">
        <v>31932</v>
      </c>
      <c r="H313" s="26">
        <f t="shared" si="13"/>
        <v>31</v>
      </c>
      <c r="I313" s="26" t="str">
        <f t="shared" si="14"/>
        <v>SEN</v>
      </c>
    </row>
    <row r="314" spans="1:9" ht="16" x14ac:dyDescent="0.2">
      <c r="A314" t="s">
        <v>713</v>
      </c>
      <c r="B314" t="s">
        <v>557</v>
      </c>
      <c r="E314" s="25" t="str">
        <f t="shared" si="12"/>
        <v>Matthew Gardner</v>
      </c>
      <c r="F314" t="s">
        <v>11</v>
      </c>
      <c r="G314" s="41">
        <v>31489</v>
      </c>
      <c r="H314" s="26">
        <f t="shared" si="13"/>
        <v>33</v>
      </c>
      <c r="I314" s="26" t="str">
        <f t="shared" si="14"/>
        <v>SEN</v>
      </c>
    </row>
    <row r="315" spans="1:9" x14ac:dyDescent="0.2">
      <c r="A315" t="s">
        <v>1004</v>
      </c>
      <c r="B315" t="s">
        <v>151</v>
      </c>
      <c r="E315" s="26" t="str">
        <f t="shared" si="12"/>
        <v>Gareth Gates</v>
      </c>
      <c r="F315" t="s">
        <v>11</v>
      </c>
      <c r="G315" s="41">
        <v>31527</v>
      </c>
      <c r="H315" s="26">
        <f t="shared" si="13"/>
        <v>32</v>
      </c>
      <c r="I315" s="26" t="str">
        <f t="shared" si="14"/>
        <v>SEN</v>
      </c>
    </row>
    <row r="316" spans="1:9" ht="16" x14ac:dyDescent="0.2">
      <c r="A316" s="22" t="s">
        <v>240</v>
      </c>
      <c r="B316" s="22" t="s">
        <v>171</v>
      </c>
      <c r="C316" s="22"/>
      <c r="D316" s="22"/>
      <c r="E316" s="25" t="str">
        <f t="shared" si="12"/>
        <v>Mark George</v>
      </c>
      <c r="F316" s="22" t="s">
        <v>11</v>
      </c>
      <c r="G316" s="23">
        <v>28776</v>
      </c>
      <c r="H316" s="28">
        <f t="shared" si="13"/>
        <v>40</v>
      </c>
      <c r="I316" s="26" t="str">
        <f t="shared" si="14"/>
        <v>V40</v>
      </c>
    </row>
    <row r="317" spans="1:9" ht="16" x14ac:dyDescent="0.2">
      <c r="A317" t="s">
        <v>240</v>
      </c>
      <c r="B317" t="s">
        <v>171</v>
      </c>
      <c r="E317" s="25" t="str">
        <f t="shared" si="12"/>
        <v>Mark George</v>
      </c>
      <c r="F317" t="s">
        <v>11</v>
      </c>
      <c r="G317" s="41">
        <v>28776</v>
      </c>
      <c r="H317" s="28">
        <f t="shared" si="13"/>
        <v>40</v>
      </c>
      <c r="I317" s="26" t="str">
        <f t="shared" si="14"/>
        <v>V40</v>
      </c>
    </row>
    <row r="318" spans="1:9" ht="16" x14ac:dyDescent="0.2">
      <c r="A318" s="22" t="s">
        <v>241</v>
      </c>
      <c r="B318" s="22" t="s">
        <v>242</v>
      </c>
      <c r="C318" s="22"/>
      <c r="D318" s="22"/>
      <c r="E318" s="25" t="str">
        <f t="shared" si="12"/>
        <v>Gary Gibbons</v>
      </c>
      <c r="F318" s="22" t="s">
        <v>11</v>
      </c>
      <c r="G318" s="23">
        <v>25980</v>
      </c>
      <c r="H318" s="28">
        <f t="shared" si="13"/>
        <v>48</v>
      </c>
      <c r="I318" s="26" t="str">
        <f t="shared" si="14"/>
        <v>V40</v>
      </c>
    </row>
    <row r="319" spans="1:9" ht="16" x14ac:dyDescent="0.2">
      <c r="A319" t="s">
        <v>241</v>
      </c>
      <c r="B319" t="s">
        <v>242</v>
      </c>
      <c r="E319" s="25" t="str">
        <f t="shared" si="12"/>
        <v>Gary Gibbons</v>
      </c>
      <c r="F319" t="s">
        <v>11</v>
      </c>
      <c r="G319" s="41">
        <v>25980</v>
      </c>
      <c r="H319" s="28">
        <f t="shared" si="13"/>
        <v>48</v>
      </c>
      <c r="I319" s="26" t="str">
        <f t="shared" si="14"/>
        <v>V40</v>
      </c>
    </row>
    <row r="320" spans="1:9" x14ac:dyDescent="0.2">
      <c r="A320" t="s">
        <v>241</v>
      </c>
      <c r="B320" t="s">
        <v>1022</v>
      </c>
      <c r="E320" s="26" t="str">
        <f t="shared" si="12"/>
        <v>Donna Gibbons</v>
      </c>
      <c r="F320" t="s">
        <v>12</v>
      </c>
      <c r="G320" s="41">
        <v>26259</v>
      </c>
      <c r="H320" s="26">
        <f t="shared" si="13"/>
        <v>47</v>
      </c>
      <c r="I320" s="26" t="str">
        <f t="shared" si="14"/>
        <v>V40</v>
      </c>
    </row>
    <row r="321" spans="1:9" ht="16" x14ac:dyDescent="0.2">
      <c r="A321" t="s">
        <v>715</v>
      </c>
      <c r="B321" t="s">
        <v>240</v>
      </c>
      <c r="E321" s="25" t="str">
        <f t="shared" si="12"/>
        <v>George Gibson</v>
      </c>
      <c r="F321" t="s">
        <v>11</v>
      </c>
      <c r="G321" s="41">
        <v>35236</v>
      </c>
      <c r="H321" s="28">
        <f t="shared" si="13"/>
        <v>22</v>
      </c>
      <c r="I321" s="26" t="str">
        <f t="shared" si="14"/>
        <v>SEN</v>
      </c>
    </row>
    <row r="322" spans="1:9" ht="16" x14ac:dyDescent="0.2">
      <c r="A322" s="22" t="s">
        <v>243</v>
      </c>
      <c r="B322" s="22" t="s">
        <v>244</v>
      </c>
      <c r="C322" s="22"/>
      <c r="D322" s="22"/>
      <c r="E322" s="25" t="str">
        <f t="shared" si="12"/>
        <v>Denise Gilder</v>
      </c>
      <c r="F322" s="22" t="s">
        <v>12</v>
      </c>
      <c r="G322" s="23">
        <v>24407</v>
      </c>
      <c r="H322" s="28">
        <f t="shared" si="13"/>
        <v>52</v>
      </c>
      <c r="I322" s="26" t="str">
        <f t="shared" si="14"/>
        <v>V50</v>
      </c>
    </row>
    <row r="323" spans="1:9" ht="16" x14ac:dyDescent="0.2">
      <c r="A323" t="s">
        <v>243</v>
      </c>
      <c r="B323" t="s">
        <v>244</v>
      </c>
      <c r="E323" s="25" t="str">
        <f t="shared" si="12"/>
        <v>Denise Gilder</v>
      </c>
      <c r="F323" t="s">
        <v>12</v>
      </c>
      <c r="G323" s="41">
        <v>24407</v>
      </c>
      <c r="H323" s="26">
        <f t="shared" si="13"/>
        <v>52</v>
      </c>
      <c r="I323" s="26" t="str">
        <f t="shared" si="14"/>
        <v>V50</v>
      </c>
    </row>
    <row r="324" spans="1:9" ht="16" x14ac:dyDescent="0.2">
      <c r="A324" t="s">
        <v>716</v>
      </c>
      <c r="B324" t="s">
        <v>84</v>
      </c>
      <c r="E324" s="25" t="str">
        <f t="shared" ref="E324:E387" si="15">+B324&amp;" "&amp;A324</f>
        <v>Simon Gillott</v>
      </c>
      <c r="F324" t="s">
        <v>11</v>
      </c>
      <c r="G324" s="41">
        <v>30072</v>
      </c>
      <c r="H324" s="26">
        <f t="shared" ref="H324:H387" si="16">+(YEAR($H$2)-YEAR(G324))+IF(G324=$H$2,0,IF(MONTH(G324)&gt;3,-1,))</f>
        <v>36</v>
      </c>
      <c r="I324" s="26" t="str">
        <f t="shared" ref="I324:I387" si="17">+VLOOKUP(H324,$L$3:$M$97,2,FALSE)</f>
        <v>SEN</v>
      </c>
    </row>
    <row r="325" spans="1:9" ht="16" x14ac:dyDescent="0.2">
      <c r="A325" s="22" t="s">
        <v>245</v>
      </c>
      <c r="B325" s="22" t="s">
        <v>246</v>
      </c>
      <c r="C325" s="22"/>
      <c r="D325" s="22"/>
      <c r="E325" s="25" t="str">
        <f t="shared" si="15"/>
        <v>Fransesca Gladstone</v>
      </c>
      <c r="F325" s="22" t="s">
        <v>12</v>
      </c>
      <c r="G325" s="23">
        <v>33236</v>
      </c>
      <c r="H325" s="28">
        <f t="shared" si="16"/>
        <v>28</v>
      </c>
      <c r="I325" s="26" t="str">
        <f t="shared" si="17"/>
        <v>SEN</v>
      </c>
    </row>
    <row r="326" spans="1:9" ht="16" x14ac:dyDescent="0.2">
      <c r="A326" t="s">
        <v>245</v>
      </c>
      <c r="B326" t="s">
        <v>246</v>
      </c>
      <c r="E326" s="25" t="str">
        <f t="shared" si="15"/>
        <v>Fransesca Gladstone</v>
      </c>
      <c r="F326" t="s">
        <v>12</v>
      </c>
      <c r="G326" s="41">
        <v>33236</v>
      </c>
      <c r="H326" s="26">
        <f t="shared" si="16"/>
        <v>28</v>
      </c>
      <c r="I326" s="26" t="str">
        <f t="shared" si="17"/>
        <v>SEN</v>
      </c>
    </row>
    <row r="327" spans="1:9" ht="16" x14ac:dyDescent="0.2">
      <c r="A327" t="s">
        <v>717</v>
      </c>
      <c r="B327" t="s">
        <v>177</v>
      </c>
      <c r="E327" s="25" t="str">
        <f t="shared" si="15"/>
        <v>James Gladwell</v>
      </c>
      <c r="F327" t="s">
        <v>11</v>
      </c>
      <c r="G327" s="41">
        <v>30511</v>
      </c>
      <c r="H327" s="28">
        <f t="shared" si="16"/>
        <v>35</v>
      </c>
      <c r="I327" s="26" t="str">
        <f t="shared" si="17"/>
        <v>SEN</v>
      </c>
    </row>
    <row r="328" spans="1:9" ht="16" x14ac:dyDescent="0.2">
      <c r="A328" t="s">
        <v>717</v>
      </c>
      <c r="B328" t="s">
        <v>718</v>
      </c>
      <c r="E328" s="25" t="str">
        <f t="shared" si="15"/>
        <v>Polly Gladwell</v>
      </c>
      <c r="F328" t="s">
        <v>12</v>
      </c>
      <c r="G328" s="41">
        <v>30142</v>
      </c>
      <c r="H328" s="28">
        <f t="shared" si="16"/>
        <v>36</v>
      </c>
      <c r="I328" s="26" t="str">
        <f t="shared" si="17"/>
        <v>SEN</v>
      </c>
    </row>
    <row r="329" spans="1:9" ht="16" x14ac:dyDescent="0.2">
      <c r="A329" s="22" t="s">
        <v>247</v>
      </c>
      <c r="B329" s="22" t="s">
        <v>579</v>
      </c>
      <c r="C329" s="22" t="s">
        <v>580</v>
      </c>
      <c r="D329" s="22"/>
      <c r="E329" s="25" t="str">
        <f t="shared" si="15"/>
        <v>Gail Goldsmith</v>
      </c>
      <c r="F329" s="22" t="s">
        <v>12</v>
      </c>
      <c r="G329" s="23">
        <v>17380</v>
      </c>
      <c r="H329" s="28">
        <f t="shared" si="16"/>
        <v>71</v>
      </c>
      <c r="I329" s="26" t="str">
        <f t="shared" si="17"/>
        <v>V60+</v>
      </c>
    </row>
    <row r="330" spans="1:9" ht="16" x14ac:dyDescent="0.2">
      <c r="A330" t="s">
        <v>247</v>
      </c>
      <c r="B330" t="s">
        <v>579</v>
      </c>
      <c r="C330" t="s">
        <v>580</v>
      </c>
      <c r="E330" s="25" t="str">
        <f t="shared" si="15"/>
        <v>Gail Goldsmith</v>
      </c>
      <c r="F330" t="s">
        <v>12</v>
      </c>
      <c r="G330" s="41">
        <v>17380</v>
      </c>
      <c r="H330" s="28">
        <f t="shared" si="16"/>
        <v>71</v>
      </c>
      <c r="I330" s="26" t="str">
        <f t="shared" si="17"/>
        <v>V60+</v>
      </c>
    </row>
    <row r="331" spans="1:9" ht="16" x14ac:dyDescent="0.2">
      <c r="A331" t="s">
        <v>719</v>
      </c>
      <c r="B331" t="s">
        <v>720</v>
      </c>
      <c r="E331" s="25" t="str">
        <f t="shared" si="15"/>
        <v>Diego Gonzalez Manso</v>
      </c>
      <c r="F331" t="s">
        <v>11</v>
      </c>
      <c r="G331" s="41">
        <v>33582</v>
      </c>
      <c r="H331" s="26">
        <f t="shared" si="16"/>
        <v>27</v>
      </c>
      <c r="I331" s="26" t="str">
        <f t="shared" si="17"/>
        <v>SEN</v>
      </c>
    </row>
    <row r="332" spans="1:9" ht="16" x14ac:dyDescent="0.2">
      <c r="A332" t="s">
        <v>721</v>
      </c>
      <c r="B332" t="s">
        <v>722</v>
      </c>
      <c r="E332" s="25" t="str">
        <f t="shared" si="15"/>
        <v>Ellie Gosling</v>
      </c>
      <c r="F332" t="s">
        <v>12</v>
      </c>
      <c r="G332" s="41">
        <v>30974</v>
      </c>
      <c r="H332" s="26">
        <f t="shared" si="16"/>
        <v>34</v>
      </c>
      <c r="I332" s="26" t="str">
        <f t="shared" si="17"/>
        <v>SEN</v>
      </c>
    </row>
    <row r="333" spans="1:9" ht="16" x14ac:dyDescent="0.2">
      <c r="A333" t="s">
        <v>721</v>
      </c>
      <c r="B333" t="s">
        <v>567</v>
      </c>
      <c r="E333" s="25" t="str">
        <f t="shared" si="15"/>
        <v>Ian Gosling</v>
      </c>
      <c r="F333" t="s">
        <v>11</v>
      </c>
      <c r="G333" s="41">
        <v>26451</v>
      </c>
      <c r="H333" s="26">
        <f t="shared" si="16"/>
        <v>46</v>
      </c>
      <c r="I333" s="26" t="str">
        <f t="shared" si="17"/>
        <v>V40</v>
      </c>
    </row>
    <row r="334" spans="1:9" x14ac:dyDescent="0.2">
      <c r="A334" t="s">
        <v>953</v>
      </c>
      <c r="B334" s="6" t="s">
        <v>968</v>
      </c>
      <c r="E334" s="26" t="str">
        <f t="shared" si="15"/>
        <v>Emily Gow</v>
      </c>
      <c r="F334" t="s">
        <v>12</v>
      </c>
      <c r="G334" s="41">
        <v>34873</v>
      </c>
      <c r="H334" s="26">
        <f t="shared" si="16"/>
        <v>23</v>
      </c>
      <c r="I334" s="26" t="str">
        <f t="shared" si="17"/>
        <v>SEN</v>
      </c>
    </row>
    <row r="335" spans="1:9" ht="16" x14ac:dyDescent="0.2">
      <c r="A335" s="22" t="s">
        <v>248</v>
      </c>
      <c r="B335" s="22" t="s">
        <v>249</v>
      </c>
      <c r="C335" s="22"/>
      <c r="D335" s="22"/>
      <c r="E335" s="25" t="str">
        <f t="shared" si="15"/>
        <v>Lisa Gower</v>
      </c>
      <c r="F335" s="22" t="s">
        <v>12</v>
      </c>
      <c r="G335" s="23">
        <v>25835</v>
      </c>
      <c r="H335" s="28">
        <f t="shared" si="16"/>
        <v>48</v>
      </c>
      <c r="I335" s="26" t="str">
        <f t="shared" si="17"/>
        <v>V40</v>
      </c>
    </row>
    <row r="336" spans="1:9" ht="16" x14ac:dyDescent="0.2">
      <c r="A336" t="s">
        <v>248</v>
      </c>
      <c r="B336" t="s">
        <v>249</v>
      </c>
      <c r="E336" s="25" t="str">
        <f t="shared" si="15"/>
        <v>Lisa Gower</v>
      </c>
      <c r="F336" t="s">
        <v>12</v>
      </c>
      <c r="G336" s="41">
        <v>25835</v>
      </c>
      <c r="H336" s="28">
        <f t="shared" si="16"/>
        <v>48</v>
      </c>
      <c r="I336" s="26" t="str">
        <f t="shared" si="17"/>
        <v>V40</v>
      </c>
    </row>
    <row r="337" spans="1:9" ht="16" x14ac:dyDescent="0.2">
      <c r="A337" s="22" t="s">
        <v>250</v>
      </c>
      <c r="B337" s="22" t="s">
        <v>550</v>
      </c>
      <c r="C337" s="22" t="s">
        <v>581</v>
      </c>
      <c r="D337" s="22"/>
      <c r="E337" s="25" t="str">
        <f t="shared" si="15"/>
        <v>William Graham</v>
      </c>
      <c r="F337" s="22" t="s">
        <v>11</v>
      </c>
      <c r="G337" s="23">
        <v>21595</v>
      </c>
      <c r="H337" s="28">
        <f t="shared" si="16"/>
        <v>60</v>
      </c>
      <c r="I337" s="26" t="str">
        <f t="shared" si="17"/>
        <v>V60+</v>
      </c>
    </row>
    <row r="338" spans="1:9" ht="16" x14ac:dyDescent="0.2">
      <c r="A338" t="s">
        <v>250</v>
      </c>
      <c r="B338" t="s">
        <v>550</v>
      </c>
      <c r="C338" t="s">
        <v>581</v>
      </c>
      <c r="E338" s="25" t="str">
        <f t="shared" si="15"/>
        <v>William Graham</v>
      </c>
      <c r="F338" t="s">
        <v>11</v>
      </c>
      <c r="G338" s="41">
        <v>21595</v>
      </c>
      <c r="H338" s="28">
        <f t="shared" si="16"/>
        <v>60</v>
      </c>
      <c r="I338" s="26" t="str">
        <f t="shared" si="17"/>
        <v>V60+</v>
      </c>
    </row>
    <row r="339" spans="1:9" ht="16" x14ac:dyDescent="0.2">
      <c r="A339" s="22" t="s">
        <v>251</v>
      </c>
      <c r="B339" s="22" t="s">
        <v>22</v>
      </c>
      <c r="C339" s="22"/>
      <c r="D339" s="22"/>
      <c r="E339" s="25" t="str">
        <f t="shared" si="15"/>
        <v>Sam Graves</v>
      </c>
      <c r="F339" s="22" t="s">
        <v>11</v>
      </c>
      <c r="G339" s="23">
        <v>29038</v>
      </c>
      <c r="H339" s="28">
        <f t="shared" si="16"/>
        <v>39</v>
      </c>
      <c r="I339" s="26" t="str">
        <f t="shared" si="17"/>
        <v>SEN</v>
      </c>
    </row>
    <row r="340" spans="1:9" ht="16" x14ac:dyDescent="0.2">
      <c r="A340" t="s">
        <v>251</v>
      </c>
      <c r="B340" t="s">
        <v>22</v>
      </c>
      <c r="E340" s="25" t="str">
        <f t="shared" si="15"/>
        <v>Sam Graves</v>
      </c>
      <c r="F340" t="s">
        <v>11</v>
      </c>
      <c r="G340" s="41">
        <v>29038</v>
      </c>
      <c r="H340" s="28">
        <f t="shared" si="16"/>
        <v>39</v>
      </c>
      <c r="I340" s="26" t="str">
        <f t="shared" si="17"/>
        <v>SEN</v>
      </c>
    </row>
    <row r="341" spans="1:9" ht="16" x14ac:dyDescent="0.2">
      <c r="A341" s="22" t="s">
        <v>252</v>
      </c>
      <c r="B341" s="22" t="s">
        <v>300</v>
      </c>
      <c r="C341" s="22" t="s">
        <v>129</v>
      </c>
      <c r="D341" s="22"/>
      <c r="E341" s="25" t="str">
        <f t="shared" si="15"/>
        <v>David Green</v>
      </c>
      <c r="F341" s="22" t="s">
        <v>11</v>
      </c>
      <c r="G341" s="23">
        <v>19029</v>
      </c>
      <c r="H341" s="28">
        <f t="shared" si="16"/>
        <v>67</v>
      </c>
      <c r="I341" s="26" t="str">
        <f t="shared" si="17"/>
        <v>V60+</v>
      </c>
    </row>
    <row r="342" spans="1:9" ht="16" x14ac:dyDescent="0.2">
      <c r="A342" t="s">
        <v>252</v>
      </c>
      <c r="B342" t="s">
        <v>300</v>
      </c>
      <c r="C342" t="s">
        <v>129</v>
      </c>
      <c r="E342" s="25" t="str">
        <f t="shared" si="15"/>
        <v>David Green</v>
      </c>
      <c r="F342" t="s">
        <v>11</v>
      </c>
      <c r="G342" s="41">
        <v>19029</v>
      </c>
      <c r="H342" s="26">
        <f t="shared" si="16"/>
        <v>67</v>
      </c>
      <c r="I342" s="26" t="str">
        <f t="shared" si="17"/>
        <v>V60+</v>
      </c>
    </row>
    <row r="343" spans="1:9" ht="16" x14ac:dyDescent="0.2">
      <c r="A343" t="s">
        <v>723</v>
      </c>
      <c r="B343" t="s">
        <v>828</v>
      </c>
      <c r="C343" t="s">
        <v>829</v>
      </c>
      <c r="E343" s="25" t="str">
        <f t="shared" si="15"/>
        <v>Adelle Greenwood</v>
      </c>
      <c r="F343" t="s">
        <v>12</v>
      </c>
      <c r="G343" s="41">
        <v>29809</v>
      </c>
      <c r="H343" s="26">
        <f t="shared" si="16"/>
        <v>37</v>
      </c>
      <c r="I343" s="26" t="str">
        <f t="shared" si="17"/>
        <v>SEN</v>
      </c>
    </row>
    <row r="344" spans="1:9" ht="16" x14ac:dyDescent="0.2">
      <c r="A344" s="22" t="s">
        <v>253</v>
      </c>
      <c r="B344" s="22" t="s">
        <v>212</v>
      </c>
      <c r="C344" s="22"/>
      <c r="D344" s="22"/>
      <c r="E344" s="25" t="str">
        <f t="shared" si="15"/>
        <v>Neil Greet</v>
      </c>
      <c r="F344" s="22" t="s">
        <v>11</v>
      </c>
      <c r="G344" s="23">
        <v>25174</v>
      </c>
      <c r="H344" s="28">
        <f t="shared" si="16"/>
        <v>50</v>
      </c>
      <c r="I344" s="26" t="str">
        <f t="shared" si="17"/>
        <v>V50</v>
      </c>
    </row>
    <row r="345" spans="1:9" ht="16" x14ac:dyDescent="0.2">
      <c r="A345" s="22" t="s">
        <v>254</v>
      </c>
      <c r="B345" s="22" t="s">
        <v>255</v>
      </c>
      <c r="C345" s="22"/>
      <c r="D345" s="22"/>
      <c r="E345" s="25" t="str">
        <f t="shared" si="15"/>
        <v>Andrea Gregory</v>
      </c>
      <c r="F345" s="22" t="s">
        <v>12</v>
      </c>
      <c r="G345" s="23">
        <v>25628</v>
      </c>
      <c r="H345" s="28">
        <f t="shared" si="16"/>
        <v>49</v>
      </c>
      <c r="I345" s="26" t="str">
        <f t="shared" si="17"/>
        <v>V40</v>
      </c>
    </row>
    <row r="346" spans="1:9" ht="16" x14ac:dyDescent="0.2">
      <c r="A346" t="s">
        <v>254</v>
      </c>
      <c r="B346" t="s">
        <v>255</v>
      </c>
      <c r="E346" s="25" t="str">
        <f t="shared" si="15"/>
        <v>Andrea Gregory</v>
      </c>
      <c r="F346" t="s">
        <v>12</v>
      </c>
      <c r="G346" s="41">
        <v>25628</v>
      </c>
      <c r="H346" s="26">
        <f t="shared" si="16"/>
        <v>49</v>
      </c>
      <c r="I346" s="26" t="str">
        <f t="shared" si="17"/>
        <v>V40</v>
      </c>
    </row>
    <row r="347" spans="1:9" ht="16" x14ac:dyDescent="0.2">
      <c r="A347" s="22" t="s">
        <v>256</v>
      </c>
      <c r="B347" s="22" t="s">
        <v>257</v>
      </c>
      <c r="C347" s="22"/>
      <c r="D347" s="22"/>
      <c r="E347" s="25" t="str">
        <f t="shared" si="15"/>
        <v>Jenny Griffiths</v>
      </c>
      <c r="F347" s="22" t="s">
        <v>12</v>
      </c>
      <c r="G347" s="23">
        <v>29427</v>
      </c>
      <c r="H347" s="28">
        <f t="shared" si="16"/>
        <v>38</v>
      </c>
      <c r="I347" s="26" t="str">
        <f t="shared" si="17"/>
        <v>SEN</v>
      </c>
    </row>
    <row r="348" spans="1:9" ht="16" x14ac:dyDescent="0.2">
      <c r="A348" t="s">
        <v>256</v>
      </c>
      <c r="B348" t="s">
        <v>257</v>
      </c>
      <c r="E348" s="25" t="str">
        <f t="shared" si="15"/>
        <v>Jenny Griffiths</v>
      </c>
      <c r="F348" t="s">
        <v>12</v>
      </c>
      <c r="G348" s="41">
        <v>29427</v>
      </c>
      <c r="H348" s="28">
        <f t="shared" si="16"/>
        <v>38</v>
      </c>
      <c r="I348" s="26" t="str">
        <f t="shared" si="17"/>
        <v>SEN</v>
      </c>
    </row>
    <row r="349" spans="1:9" ht="16" x14ac:dyDescent="0.2">
      <c r="A349" s="22" t="s">
        <v>258</v>
      </c>
      <c r="B349" s="22" t="s">
        <v>188</v>
      </c>
      <c r="C349" s="22"/>
      <c r="D349" s="22"/>
      <c r="E349" s="25" t="str">
        <f t="shared" si="15"/>
        <v>Zoe Grove</v>
      </c>
      <c r="F349" s="22" t="s">
        <v>12</v>
      </c>
      <c r="G349" s="23">
        <v>25168</v>
      </c>
      <c r="H349" s="28">
        <f t="shared" si="16"/>
        <v>50</v>
      </c>
      <c r="I349" s="26" t="str">
        <f t="shared" si="17"/>
        <v>V50</v>
      </c>
    </row>
    <row r="350" spans="1:9" ht="16" x14ac:dyDescent="0.2">
      <c r="A350" t="s">
        <v>258</v>
      </c>
      <c r="B350" t="s">
        <v>188</v>
      </c>
      <c r="E350" s="25" t="str">
        <f t="shared" si="15"/>
        <v>Zoe Grove</v>
      </c>
      <c r="F350" t="s">
        <v>12</v>
      </c>
      <c r="G350" s="41">
        <v>25168</v>
      </c>
      <c r="H350" s="28">
        <f t="shared" si="16"/>
        <v>50</v>
      </c>
      <c r="I350" s="26" t="str">
        <f t="shared" si="17"/>
        <v>V50</v>
      </c>
    </row>
    <row r="351" spans="1:9" ht="16" x14ac:dyDescent="0.2">
      <c r="A351" s="22" t="s">
        <v>259</v>
      </c>
      <c r="B351" s="22" t="s">
        <v>260</v>
      </c>
      <c r="C351" s="22"/>
      <c r="D351" s="22"/>
      <c r="E351" s="25" t="str">
        <f t="shared" si="15"/>
        <v>Elizabeth Groves</v>
      </c>
      <c r="F351" s="22" t="s">
        <v>12</v>
      </c>
      <c r="G351" s="23">
        <v>23387</v>
      </c>
      <c r="H351" s="28">
        <f t="shared" si="16"/>
        <v>55</v>
      </c>
      <c r="I351" s="26" t="str">
        <f t="shared" si="17"/>
        <v>V50</v>
      </c>
    </row>
    <row r="352" spans="1:9" ht="16" x14ac:dyDescent="0.2">
      <c r="A352" t="s">
        <v>259</v>
      </c>
      <c r="B352" t="s">
        <v>260</v>
      </c>
      <c r="E352" s="25" t="str">
        <f t="shared" si="15"/>
        <v>Elizabeth Groves</v>
      </c>
      <c r="F352" t="s">
        <v>12</v>
      </c>
      <c r="G352" s="41">
        <v>23387</v>
      </c>
      <c r="H352" s="28">
        <f t="shared" si="16"/>
        <v>55</v>
      </c>
      <c r="I352" s="26" t="str">
        <f t="shared" si="17"/>
        <v>V50</v>
      </c>
    </row>
    <row r="353" spans="1:9" ht="16" x14ac:dyDescent="0.2">
      <c r="A353" s="22" t="s">
        <v>261</v>
      </c>
      <c r="B353" s="22" t="s">
        <v>159</v>
      </c>
      <c r="C353" s="22"/>
      <c r="D353" s="22"/>
      <c r="E353" s="25" t="str">
        <f t="shared" si="15"/>
        <v>Samantha Gwyn Griffiths</v>
      </c>
      <c r="F353" s="22" t="s">
        <v>12</v>
      </c>
      <c r="G353" s="23">
        <v>25564</v>
      </c>
      <c r="H353" s="28">
        <f t="shared" si="16"/>
        <v>49</v>
      </c>
      <c r="I353" s="26" t="str">
        <f t="shared" si="17"/>
        <v>V40</v>
      </c>
    </row>
    <row r="354" spans="1:9" ht="16" x14ac:dyDescent="0.2">
      <c r="A354" t="s">
        <v>261</v>
      </c>
      <c r="B354" t="s">
        <v>159</v>
      </c>
      <c r="E354" s="25" t="str">
        <f t="shared" si="15"/>
        <v>Samantha Gwyn Griffiths</v>
      </c>
      <c r="F354" t="s">
        <v>12</v>
      </c>
      <c r="G354" s="41">
        <v>25564</v>
      </c>
      <c r="H354" s="26">
        <f t="shared" si="16"/>
        <v>49</v>
      </c>
      <c r="I354" s="26" t="str">
        <f t="shared" si="17"/>
        <v>V40</v>
      </c>
    </row>
    <row r="355" spans="1:9" ht="16" x14ac:dyDescent="0.2">
      <c r="A355" s="22" t="s">
        <v>262</v>
      </c>
      <c r="B355" s="22" t="s">
        <v>582</v>
      </c>
      <c r="C355" s="22" t="s">
        <v>517</v>
      </c>
      <c r="D355" s="22"/>
      <c r="E355" s="25" t="str">
        <f t="shared" si="15"/>
        <v>Jeremy Hall</v>
      </c>
      <c r="F355" s="22" t="s">
        <v>11</v>
      </c>
      <c r="G355" s="23">
        <v>24617</v>
      </c>
      <c r="H355" s="28">
        <f t="shared" si="16"/>
        <v>51</v>
      </c>
      <c r="I355" s="26" t="str">
        <f t="shared" si="17"/>
        <v>V50</v>
      </c>
    </row>
    <row r="356" spans="1:9" ht="16" x14ac:dyDescent="0.2">
      <c r="A356" s="22" t="s">
        <v>262</v>
      </c>
      <c r="B356" s="22" t="s">
        <v>263</v>
      </c>
      <c r="C356" s="22"/>
      <c r="D356" s="22"/>
      <c r="E356" s="25" t="str">
        <f t="shared" si="15"/>
        <v>Kendra Hall</v>
      </c>
      <c r="F356" s="22" t="s">
        <v>12</v>
      </c>
      <c r="G356" s="23">
        <v>25868</v>
      </c>
      <c r="H356" s="28">
        <f t="shared" si="16"/>
        <v>48</v>
      </c>
      <c r="I356" s="26" t="str">
        <f t="shared" si="17"/>
        <v>V40</v>
      </c>
    </row>
    <row r="357" spans="1:9" ht="16" x14ac:dyDescent="0.2">
      <c r="A357" t="s">
        <v>262</v>
      </c>
      <c r="B357" t="s">
        <v>582</v>
      </c>
      <c r="C357" t="s">
        <v>517</v>
      </c>
      <c r="E357" s="25" t="str">
        <f t="shared" si="15"/>
        <v>Jeremy Hall</v>
      </c>
      <c r="F357" t="s">
        <v>11</v>
      </c>
      <c r="G357" s="41">
        <v>24617</v>
      </c>
      <c r="H357" s="26">
        <f t="shared" si="16"/>
        <v>51</v>
      </c>
      <c r="I357" s="26" t="str">
        <f t="shared" si="17"/>
        <v>V50</v>
      </c>
    </row>
    <row r="358" spans="1:9" ht="16" x14ac:dyDescent="0.2">
      <c r="A358" t="s">
        <v>262</v>
      </c>
      <c r="B358" t="s">
        <v>263</v>
      </c>
      <c r="E358" s="25" t="str">
        <f t="shared" si="15"/>
        <v>Kendra Hall</v>
      </c>
      <c r="F358" t="s">
        <v>12</v>
      </c>
      <c r="G358" s="41">
        <v>25868</v>
      </c>
      <c r="H358" s="26">
        <f t="shared" si="16"/>
        <v>48</v>
      </c>
      <c r="I358" s="26" t="str">
        <f t="shared" si="17"/>
        <v>V40</v>
      </c>
    </row>
    <row r="359" spans="1:9" ht="16" x14ac:dyDescent="0.2">
      <c r="A359" t="s">
        <v>262</v>
      </c>
      <c r="B359" t="s">
        <v>295</v>
      </c>
      <c r="E359" s="25" t="str">
        <f t="shared" si="15"/>
        <v>Kirsty Hall</v>
      </c>
      <c r="F359" t="s">
        <v>12</v>
      </c>
      <c r="G359" s="41">
        <v>30454</v>
      </c>
      <c r="H359" s="28">
        <f t="shared" si="16"/>
        <v>35</v>
      </c>
      <c r="I359" s="26" t="str">
        <f t="shared" si="17"/>
        <v>SEN</v>
      </c>
    </row>
    <row r="360" spans="1:9" ht="16" x14ac:dyDescent="0.2">
      <c r="A360" t="s">
        <v>724</v>
      </c>
      <c r="B360" t="s">
        <v>126</v>
      </c>
      <c r="E360" s="25" t="str">
        <f t="shared" si="15"/>
        <v>Phil Hambleton</v>
      </c>
      <c r="F360" t="s">
        <v>11</v>
      </c>
      <c r="G360" s="41">
        <v>31812</v>
      </c>
      <c r="H360" s="28">
        <f t="shared" si="16"/>
        <v>32</v>
      </c>
      <c r="I360" s="26" t="str">
        <f t="shared" si="17"/>
        <v>SEN</v>
      </c>
    </row>
    <row r="361" spans="1:9" ht="16" x14ac:dyDescent="0.2">
      <c r="A361" t="s">
        <v>725</v>
      </c>
      <c r="B361" t="s">
        <v>143</v>
      </c>
      <c r="E361" s="25" t="str">
        <f t="shared" si="15"/>
        <v>Clare Hammond</v>
      </c>
      <c r="F361" t="s">
        <v>12</v>
      </c>
      <c r="G361" s="41">
        <v>29539</v>
      </c>
      <c r="H361" s="28">
        <f t="shared" si="16"/>
        <v>38</v>
      </c>
      <c r="I361" s="26" t="str">
        <f t="shared" si="17"/>
        <v>SEN</v>
      </c>
    </row>
    <row r="362" spans="1:9" ht="16" x14ac:dyDescent="0.2">
      <c r="A362" s="22" t="s">
        <v>264</v>
      </c>
      <c r="B362" s="22" t="s">
        <v>583</v>
      </c>
      <c r="C362" s="22" t="s">
        <v>443</v>
      </c>
      <c r="D362" s="22"/>
      <c r="E362" s="25" t="str">
        <f t="shared" si="15"/>
        <v>Sara Handford</v>
      </c>
      <c r="F362" s="22" t="s">
        <v>12</v>
      </c>
      <c r="G362" s="23">
        <v>24531</v>
      </c>
      <c r="H362" s="28">
        <f t="shared" si="16"/>
        <v>52</v>
      </c>
      <c r="I362" s="26" t="str">
        <f t="shared" si="17"/>
        <v>V50</v>
      </c>
    </row>
    <row r="363" spans="1:9" ht="16" x14ac:dyDescent="0.2">
      <c r="A363" t="s">
        <v>264</v>
      </c>
      <c r="B363" t="s">
        <v>583</v>
      </c>
      <c r="C363" t="s">
        <v>443</v>
      </c>
      <c r="E363" s="25" t="str">
        <f t="shared" si="15"/>
        <v>Sara Handford</v>
      </c>
      <c r="F363" t="s">
        <v>12</v>
      </c>
      <c r="G363" s="41">
        <v>24531</v>
      </c>
      <c r="H363" s="26">
        <f t="shared" si="16"/>
        <v>52</v>
      </c>
      <c r="I363" s="26" t="str">
        <f t="shared" si="17"/>
        <v>V50</v>
      </c>
    </row>
    <row r="364" spans="1:9" ht="16" x14ac:dyDescent="0.2">
      <c r="A364" s="22" t="s">
        <v>265</v>
      </c>
      <c r="B364" s="22" t="s">
        <v>333</v>
      </c>
      <c r="C364" s="22" t="s">
        <v>392</v>
      </c>
      <c r="D364" s="22"/>
      <c r="E364" s="25" t="str">
        <f t="shared" si="15"/>
        <v>Catherine Hannan</v>
      </c>
      <c r="F364" s="22" t="s">
        <v>12</v>
      </c>
      <c r="G364" s="23">
        <v>24242</v>
      </c>
      <c r="H364" s="28">
        <f t="shared" si="16"/>
        <v>52</v>
      </c>
      <c r="I364" s="26" t="str">
        <f t="shared" si="17"/>
        <v>V50</v>
      </c>
    </row>
    <row r="365" spans="1:9" ht="16" x14ac:dyDescent="0.2">
      <c r="A365" t="s">
        <v>265</v>
      </c>
      <c r="B365" t="s">
        <v>333</v>
      </c>
      <c r="C365" t="s">
        <v>392</v>
      </c>
      <c r="E365" s="25" t="str">
        <f t="shared" si="15"/>
        <v>Catherine Hannan</v>
      </c>
      <c r="F365" t="s">
        <v>12</v>
      </c>
      <c r="G365" s="41">
        <v>24242</v>
      </c>
      <c r="H365" s="26">
        <f t="shared" si="16"/>
        <v>52</v>
      </c>
      <c r="I365" s="26" t="str">
        <f t="shared" si="17"/>
        <v>V50</v>
      </c>
    </row>
    <row r="366" spans="1:9" ht="16" x14ac:dyDescent="0.2">
      <c r="A366" s="22" t="s">
        <v>266</v>
      </c>
      <c r="B366" s="22" t="s">
        <v>177</v>
      </c>
      <c r="C366" s="22"/>
      <c r="D366" s="22"/>
      <c r="E366" s="25" t="str">
        <f t="shared" si="15"/>
        <v>James Hardy</v>
      </c>
      <c r="F366" s="22" t="s">
        <v>11</v>
      </c>
      <c r="G366" s="23">
        <v>34150</v>
      </c>
      <c r="H366" s="28">
        <f t="shared" si="16"/>
        <v>25</v>
      </c>
      <c r="I366" s="26" t="str">
        <f t="shared" si="17"/>
        <v>SEN</v>
      </c>
    </row>
    <row r="367" spans="1:9" ht="16" x14ac:dyDescent="0.2">
      <c r="A367" t="s">
        <v>266</v>
      </c>
      <c r="B367" t="s">
        <v>177</v>
      </c>
      <c r="E367" s="25" t="str">
        <f t="shared" si="15"/>
        <v>James Hardy</v>
      </c>
      <c r="F367" t="s">
        <v>11</v>
      </c>
      <c r="G367" s="41">
        <v>34150</v>
      </c>
      <c r="H367" s="26">
        <f t="shared" si="16"/>
        <v>25</v>
      </c>
      <c r="I367" s="26" t="str">
        <f t="shared" si="17"/>
        <v>SEN</v>
      </c>
    </row>
    <row r="368" spans="1:9" ht="16" x14ac:dyDescent="0.2">
      <c r="A368" t="s">
        <v>726</v>
      </c>
      <c r="B368" t="s">
        <v>236</v>
      </c>
      <c r="E368" s="25" t="str">
        <f t="shared" si="15"/>
        <v>Kevin Harkus</v>
      </c>
      <c r="F368" t="s">
        <v>11</v>
      </c>
      <c r="G368" s="41">
        <v>28124</v>
      </c>
      <c r="H368" s="28">
        <f t="shared" si="16"/>
        <v>42</v>
      </c>
      <c r="I368" s="26" t="str">
        <f t="shared" si="17"/>
        <v>V40</v>
      </c>
    </row>
    <row r="369" spans="1:9" ht="16" x14ac:dyDescent="0.2">
      <c r="A369" s="22" t="s">
        <v>267</v>
      </c>
      <c r="B369" s="22" t="s">
        <v>268</v>
      </c>
      <c r="C369" s="22"/>
      <c r="D369" s="22"/>
      <c r="E369" s="25" t="str">
        <f t="shared" si="15"/>
        <v>Stephen Harman</v>
      </c>
      <c r="F369" s="22" t="s">
        <v>11</v>
      </c>
      <c r="G369" s="23">
        <v>23944</v>
      </c>
      <c r="H369" s="28">
        <f t="shared" si="16"/>
        <v>53</v>
      </c>
      <c r="I369" s="26" t="str">
        <f t="shared" si="17"/>
        <v>V50</v>
      </c>
    </row>
    <row r="370" spans="1:9" ht="16" x14ac:dyDescent="0.2">
      <c r="A370" t="s">
        <v>267</v>
      </c>
      <c r="B370" t="s">
        <v>268</v>
      </c>
      <c r="E370" s="25" t="str">
        <f t="shared" si="15"/>
        <v>Stephen Harman</v>
      </c>
      <c r="F370" t="s">
        <v>11</v>
      </c>
      <c r="G370" s="41">
        <v>23944</v>
      </c>
      <c r="H370" s="28">
        <f t="shared" si="16"/>
        <v>53</v>
      </c>
      <c r="I370" s="26" t="str">
        <f t="shared" si="17"/>
        <v>V50</v>
      </c>
    </row>
    <row r="371" spans="1:9" x14ac:dyDescent="0.2">
      <c r="A371" t="s">
        <v>267</v>
      </c>
      <c r="B371" s="6" t="s">
        <v>315</v>
      </c>
      <c r="E371" s="26" t="str">
        <f t="shared" si="15"/>
        <v>Sharon Harman</v>
      </c>
      <c r="F371" t="s">
        <v>12</v>
      </c>
      <c r="G371" s="41">
        <v>26251</v>
      </c>
      <c r="H371" s="26">
        <f t="shared" si="16"/>
        <v>47</v>
      </c>
      <c r="I371" s="26" t="str">
        <f t="shared" si="17"/>
        <v>V40</v>
      </c>
    </row>
    <row r="372" spans="1:9" x14ac:dyDescent="0.2">
      <c r="A372" t="s">
        <v>267</v>
      </c>
      <c r="B372" t="s">
        <v>1063</v>
      </c>
      <c r="E372" s="26" t="str">
        <f t="shared" si="15"/>
        <v>Tyler Harman</v>
      </c>
      <c r="F372" t="s">
        <v>11</v>
      </c>
      <c r="G372" s="41">
        <v>36834</v>
      </c>
      <c r="H372" s="26">
        <f t="shared" si="16"/>
        <v>18</v>
      </c>
      <c r="I372" s="26" t="str">
        <f t="shared" si="17"/>
        <v>SEN</v>
      </c>
    </row>
    <row r="373" spans="1:9" ht="16" x14ac:dyDescent="0.2">
      <c r="A373" s="22" t="s">
        <v>269</v>
      </c>
      <c r="B373" s="22" t="s">
        <v>270</v>
      </c>
      <c r="C373" s="22"/>
      <c r="D373" s="22"/>
      <c r="E373" s="25" t="str">
        <f t="shared" si="15"/>
        <v>Nichola Harris</v>
      </c>
      <c r="F373" s="22" t="s">
        <v>12</v>
      </c>
      <c r="G373" s="23">
        <v>24925</v>
      </c>
      <c r="H373" s="28">
        <f t="shared" si="16"/>
        <v>51</v>
      </c>
      <c r="I373" s="26" t="str">
        <f t="shared" si="17"/>
        <v>V50</v>
      </c>
    </row>
    <row r="374" spans="1:9" ht="16" x14ac:dyDescent="0.2">
      <c r="A374" t="s">
        <v>269</v>
      </c>
      <c r="B374" t="s">
        <v>345</v>
      </c>
      <c r="E374" s="25" t="str">
        <f t="shared" si="15"/>
        <v>Debra Harris</v>
      </c>
      <c r="F374" t="s">
        <v>12</v>
      </c>
      <c r="G374" s="41">
        <v>23154</v>
      </c>
      <c r="H374" s="28">
        <f t="shared" si="16"/>
        <v>55</v>
      </c>
      <c r="I374" s="26" t="str">
        <f t="shared" si="17"/>
        <v>V50</v>
      </c>
    </row>
    <row r="375" spans="1:9" ht="16" x14ac:dyDescent="0.2">
      <c r="A375" t="s">
        <v>269</v>
      </c>
      <c r="B375" t="s">
        <v>412</v>
      </c>
      <c r="E375" s="25" t="str">
        <f t="shared" si="15"/>
        <v>Kate Harris</v>
      </c>
      <c r="F375" t="s">
        <v>12</v>
      </c>
      <c r="G375" s="41">
        <v>33441</v>
      </c>
      <c r="H375" s="26">
        <f t="shared" si="16"/>
        <v>27</v>
      </c>
      <c r="I375" s="26" t="str">
        <f t="shared" si="17"/>
        <v>SEN</v>
      </c>
    </row>
    <row r="376" spans="1:9" ht="16" x14ac:dyDescent="0.2">
      <c r="A376" t="s">
        <v>269</v>
      </c>
      <c r="B376" t="s">
        <v>270</v>
      </c>
      <c r="E376" s="25" t="str">
        <f t="shared" si="15"/>
        <v>Nichola Harris</v>
      </c>
      <c r="F376" t="s">
        <v>12</v>
      </c>
      <c r="G376" s="41">
        <v>24925</v>
      </c>
      <c r="H376" s="26">
        <f t="shared" si="16"/>
        <v>51</v>
      </c>
      <c r="I376" s="26" t="str">
        <f t="shared" si="17"/>
        <v>V50</v>
      </c>
    </row>
    <row r="377" spans="1:9" ht="16" x14ac:dyDescent="0.2">
      <c r="A377" s="22" t="s">
        <v>271</v>
      </c>
      <c r="B377" s="22" t="s">
        <v>272</v>
      </c>
      <c r="C377" s="22"/>
      <c r="D377" s="22"/>
      <c r="E377" s="25" t="str">
        <f t="shared" si="15"/>
        <v>Joanne Hart</v>
      </c>
      <c r="F377" s="22" t="s">
        <v>12</v>
      </c>
      <c r="G377" s="23">
        <v>27171</v>
      </c>
      <c r="H377" s="28">
        <f t="shared" si="16"/>
        <v>44</v>
      </c>
      <c r="I377" s="26" t="str">
        <f t="shared" si="17"/>
        <v>V40</v>
      </c>
    </row>
    <row r="378" spans="1:9" ht="16" x14ac:dyDescent="0.2">
      <c r="A378" t="s">
        <v>271</v>
      </c>
      <c r="B378" t="s">
        <v>272</v>
      </c>
      <c r="E378" s="25" t="str">
        <f t="shared" si="15"/>
        <v>Joanne Hart</v>
      </c>
      <c r="F378" t="s">
        <v>12</v>
      </c>
      <c r="G378" s="41">
        <v>27171</v>
      </c>
      <c r="H378" s="26">
        <f t="shared" si="16"/>
        <v>44</v>
      </c>
      <c r="I378" s="26" t="str">
        <f t="shared" si="17"/>
        <v>V40</v>
      </c>
    </row>
    <row r="379" spans="1:9" ht="16" x14ac:dyDescent="0.2">
      <c r="A379" s="22" t="s">
        <v>273</v>
      </c>
      <c r="B379" s="22" t="s">
        <v>274</v>
      </c>
      <c r="C379" s="22"/>
      <c r="D379" s="22"/>
      <c r="E379" s="25" t="str">
        <f t="shared" si="15"/>
        <v>Lena Hassett</v>
      </c>
      <c r="F379" s="22" t="s">
        <v>12</v>
      </c>
      <c r="G379" s="23">
        <v>26843</v>
      </c>
      <c r="H379" s="28">
        <f t="shared" si="16"/>
        <v>45</v>
      </c>
      <c r="I379" s="26" t="str">
        <f t="shared" si="17"/>
        <v>V40</v>
      </c>
    </row>
    <row r="380" spans="1:9" ht="16" x14ac:dyDescent="0.2">
      <c r="A380" t="s">
        <v>273</v>
      </c>
      <c r="B380" t="s">
        <v>274</v>
      </c>
      <c r="E380" s="25" t="str">
        <f t="shared" si="15"/>
        <v>Lena Hassett</v>
      </c>
      <c r="F380" t="s">
        <v>12</v>
      </c>
      <c r="G380" s="41">
        <v>26843</v>
      </c>
      <c r="H380" s="28">
        <f t="shared" si="16"/>
        <v>45</v>
      </c>
      <c r="I380" s="26" t="str">
        <f t="shared" si="17"/>
        <v>V40</v>
      </c>
    </row>
    <row r="381" spans="1:9" ht="16" x14ac:dyDescent="0.2">
      <c r="A381" t="s">
        <v>727</v>
      </c>
      <c r="B381" t="s">
        <v>99</v>
      </c>
      <c r="E381" s="25" t="str">
        <f t="shared" si="15"/>
        <v>Jamie Hayes</v>
      </c>
      <c r="F381" t="s">
        <v>11</v>
      </c>
      <c r="G381" s="41">
        <v>28260</v>
      </c>
      <c r="H381" s="28">
        <f t="shared" si="16"/>
        <v>41</v>
      </c>
      <c r="I381" s="26" t="str">
        <f t="shared" si="17"/>
        <v>V40</v>
      </c>
    </row>
    <row r="382" spans="1:9" ht="16" x14ac:dyDescent="0.2">
      <c r="A382" s="22" t="s">
        <v>275</v>
      </c>
      <c r="B382" s="22" t="s">
        <v>276</v>
      </c>
      <c r="C382" s="22"/>
      <c r="D382" s="22"/>
      <c r="E382" s="25" t="str">
        <f t="shared" si="15"/>
        <v>Dominic Hayward</v>
      </c>
      <c r="F382" s="22" t="s">
        <v>11</v>
      </c>
      <c r="G382" s="23">
        <v>32170</v>
      </c>
      <c r="H382" s="28">
        <f t="shared" si="16"/>
        <v>31</v>
      </c>
      <c r="I382" s="26" t="str">
        <f t="shared" si="17"/>
        <v>SEN</v>
      </c>
    </row>
    <row r="383" spans="1:9" ht="16" x14ac:dyDescent="0.2">
      <c r="A383" s="22" t="s">
        <v>275</v>
      </c>
      <c r="B383" s="22" t="s">
        <v>118</v>
      </c>
      <c r="C383" s="22"/>
      <c r="D383" s="22"/>
      <c r="E383" s="25" t="str">
        <f t="shared" si="15"/>
        <v>Mike Hayward</v>
      </c>
      <c r="F383" s="22" t="s">
        <v>11</v>
      </c>
      <c r="G383" s="23">
        <v>19932</v>
      </c>
      <c r="H383" s="28">
        <f t="shared" si="16"/>
        <v>64</v>
      </c>
      <c r="I383" s="26" t="str">
        <f t="shared" si="17"/>
        <v>V60+</v>
      </c>
    </row>
    <row r="384" spans="1:9" ht="16" x14ac:dyDescent="0.2">
      <c r="A384" t="s">
        <v>275</v>
      </c>
      <c r="B384" t="s">
        <v>276</v>
      </c>
      <c r="E384" s="25" t="str">
        <f t="shared" si="15"/>
        <v>Dominic Hayward</v>
      </c>
      <c r="F384" t="s">
        <v>11</v>
      </c>
      <c r="G384" s="41">
        <v>32170</v>
      </c>
      <c r="H384" s="28">
        <f t="shared" si="16"/>
        <v>31</v>
      </c>
      <c r="I384" s="26" t="str">
        <f t="shared" si="17"/>
        <v>SEN</v>
      </c>
    </row>
    <row r="385" spans="1:9" ht="16" x14ac:dyDescent="0.2">
      <c r="A385" t="s">
        <v>275</v>
      </c>
      <c r="B385" t="s">
        <v>118</v>
      </c>
      <c r="E385" s="25" t="str">
        <f t="shared" si="15"/>
        <v>Mike Hayward</v>
      </c>
      <c r="F385" t="s">
        <v>11</v>
      </c>
      <c r="G385" s="41">
        <v>19932</v>
      </c>
      <c r="H385" s="26">
        <f t="shared" si="16"/>
        <v>64</v>
      </c>
      <c r="I385" s="26" t="str">
        <f t="shared" si="17"/>
        <v>V60+</v>
      </c>
    </row>
    <row r="386" spans="1:9" ht="16" x14ac:dyDescent="0.2">
      <c r="A386" s="22" t="s">
        <v>277</v>
      </c>
      <c r="B386" s="22" t="s">
        <v>278</v>
      </c>
      <c r="C386" s="22"/>
      <c r="D386" s="22"/>
      <c r="E386" s="25" t="str">
        <f t="shared" si="15"/>
        <v>Vanessa Hemmi</v>
      </c>
      <c r="F386" s="22" t="s">
        <v>12</v>
      </c>
      <c r="G386" s="23">
        <v>27517</v>
      </c>
      <c r="H386" s="28">
        <f t="shared" si="16"/>
        <v>43</v>
      </c>
      <c r="I386" s="26" t="str">
        <f t="shared" si="17"/>
        <v>V40</v>
      </c>
    </row>
    <row r="387" spans="1:9" ht="16" x14ac:dyDescent="0.2">
      <c r="A387" t="s">
        <v>277</v>
      </c>
      <c r="B387" t="s">
        <v>278</v>
      </c>
      <c r="E387" s="25" t="str">
        <f t="shared" si="15"/>
        <v>Vanessa Hemmi</v>
      </c>
      <c r="F387" t="s">
        <v>12</v>
      </c>
      <c r="G387" s="41">
        <v>27517</v>
      </c>
      <c r="H387" s="26">
        <f t="shared" si="16"/>
        <v>43</v>
      </c>
      <c r="I387" s="26" t="str">
        <f t="shared" si="17"/>
        <v>V40</v>
      </c>
    </row>
    <row r="388" spans="1:9" ht="16" x14ac:dyDescent="0.2">
      <c r="A388" s="22" t="s">
        <v>279</v>
      </c>
      <c r="B388" s="22" t="s">
        <v>109</v>
      </c>
      <c r="C388" s="22"/>
      <c r="D388" s="22"/>
      <c r="E388" s="25" t="str">
        <f t="shared" ref="E388:E451" si="18">+B388&amp;" "&amp;A388</f>
        <v>Paul Herbert</v>
      </c>
      <c r="F388" s="22" t="s">
        <v>11</v>
      </c>
      <c r="G388" s="23">
        <v>28748</v>
      </c>
      <c r="H388" s="28">
        <f t="shared" ref="H388:H451" si="19">+(YEAR($H$2)-YEAR(G388))+IF(G388=$H$2,0,IF(MONTH(G388)&gt;3,-1,))</f>
        <v>40</v>
      </c>
      <c r="I388" s="26" t="str">
        <f t="shared" ref="I388:I451" si="20">+VLOOKUP(H388,$L$3:$M$97,2,FALSE)</f>
        <v>V40</v>
      </c>
    </row>
    <row r="389" spans="1:9" ht="16" x14ac:dyDescent="0.2">
      <c r="A389" t="s">
        <v>279</v>
      </c>
      <c r="B389" t="s">
        <v>109</v>
      </c>
      <c r="E389" s="25" t="str">
        <f t="shared" si="18"/>
        <v>Paul Herbert</v>
      </c>
      <c r="F389" t="s">
        <v>11</v>
      </c>
      <c r="G389" s="41">
        <v>28748</v>
      </c>
      <c r="H389" s="26">
        <f t="shared" si="19"/>
        <v>40</v>
      </c>
      <c r="I389" s="26" t="str">
        <f t="shared" si="20"/>
        <v>V40</v>
      </c>
    </row>
    <row r="390" spans="1:9" x14ac:dyDescent="0.2">
      <c r="A390" t="s">
        <v>279</v>
      </c>
      <c r="B390" t="s">
        <v>249</v>
      </c>
      <c r="E390" s="26" t="str">
        <f t="shared" si="18"/>
        <v>Lisa Herbert</v>
      </c>
      <c r="F390" t="s">
        <v>12</v>
      </c>
      <c r="G390" s="41">
        <v>27342</v>
      </c>
      <c r="H390" s="26">
        <f t="shared" si="19"/>
        <v>44</v>
      </c>
      <c r="I390" s="26" t="str">
        <f t="shared" si="20"/>
        <v>V40</v>
      </c>
    </row>
    <row r="391" spans="1:9" x14ac:dyDescent="0.2">
      <c r="A391" t="s">
        <v>909</v>
      </c>
      <c r="B391" t="s">
        <v>70</v>
      </c>
      <c r="E391" s="26" t="str">
        <f t="shared" si="18"/>
        <v>Stuart Hewlins</v>
      </c>
      <c r="F391" t="s">
        <v>11</v>
      </c>
      <c r="G391" s="41">
        <v>26046</v>
      </c>
      <c r="H391" s="28">
        <f t="shared" si="19"/>
        <v>47</v>
      </c>
      <c r="I391" s="26" t="str">
        <f t="shared" si="20"/>
        <v>V40</v>
      </c>
    </row>
    <row r="392" spans="1:9" ht="16" x14ac:dyDescent="0.2">
      <c r="A392" s="22" t="s">
        <v>280</v>
      </c>
      <c r="B392" s="22" t="s">
        <v>467</v>
      </c>
      <c r="C392" s="22" t="s">
        <v>584</v>
      </c>
      <c r="D392" s="22"/>
      <c r="E392" s="25" t="str">
        <f t="shared" si="18"/>
        <v>Patrick Higgins</v>
      </c>
      <c r="F392" s="22" t="s">
        <v>11</v>
      </c>
      <c r="G392" s="23">
        <v>14685</v>
      </c>
      <c r="H392" s="28">
        <f t="shared" si="19"/>
        <v>79</v>
      </c>
      <c r="I392" s="26" t="str">
        <f t="shared" si="20"/>
        <v>V60+</v>
      </c>
    </row>
    <row r="393" spans="1:9" ht="16" x14ac:dyDescent="0.2">
      <c r="A393" t="s">
        <v>280</v>
      </c>
      <c r="B393" t="s">
        <v>157</v>
      </c>
      <c r="E393" s="25" t="str">
        <f t="shared" si="18"/>
        <v>Lucy Higgins</v>
      </c>
      <c r="F393" t="s">
        <v>12</v>
      </c>
      <c r="G393" s="41">
        <v>27635</v>
      </c>
      <c r="H393" s="28">
        <f t="shared" si="19"/>
        <v>43</v>
      </c>
      <c r="I393" s="26" t="str">
        <f t="shared" si="20"/>
        <v>V40</v>
      </c>
    </row>
    <row r="394" spans="1:9" ht="16" x14ac:dyDescent="0.2">
      <c r="A394" t="s">
        <v>280</v>
      </c>
      <c r="B394" t="s">
        <v>467</v>
      </c>
      <c r="C394" t="s">
        <v>584</v>
      </c>
      <c r="E394" s="25" t="str">
        <f t="shared" si="18"/>
        <v>Patrick Higgins</v>
      </c>
      <c r="F394" t="s">
        <v>11</v>
      </c>
      <c r="G394" s="41">
        <v>14685</v>
      </c>
      <c r="H394" s="28">
        <f t="shared" si="19"/>
        <v>79</v>
      </c>
      <c r="I394" s="26" t="str">
        <f t="shared" si="20"/>
        <v>V60+</v>
      </c>
    </row>
    <row r="395" spans="1:9" ht="16" x14ac:dyDescent="0.2">
      <c r="A395" s="22" t="s">
        <v>281</v>
      </c>
      <c r="B395" s="22" t="s">
        <v>282</v>
      </c>
      <c r="C395" s="22"/>
      <c r="D395" s="22"/>
      <c r="E395" s="25" t="str">
        <f t="shared" si="18"/>
        <v>Russell Hill</v>
      </c>
      <c r="F395" s="22" t="s">
        <v>11</v>
      </c>
      <c r="G395" s="23">
        <v>32151</v>
      </c>
      <c r="H395" s="28">
        <f t="shared" si="19"/>
        <v>31</v>
      </c>
      <c r="I395" s="26" t="str">
        <f t="shared" si="20"/>
        <v>SEN</v>
      </c>
    </row>
    <row r="396" spans="1:9" ht="16" x14ac:dyDescent="0.2">
      <c r="A396" t="s">
        <v>728</v>
      </c>
      <c r="B396" t="s">
        <v>169</v>
      </c>
      <c r="E396" s="25" t="str">
        <f t="shared" si="18"/>
        <v>Barry Hiller</v>
      </c>
      <c r="F396" t="s">
        <v>11</v>
      </c>
      <c r="G396" s="41">
        <v>25875</v>
      </c>
      <c r="H396" s="28">
        <f t="shared" si="19"/>
        <v>48</v>
      </c>
      <c r="I396" s="26" t="str">
        <f t="shared" si="20"/>
        <v>V40</v>
      </c>
    </row>
    <row r="397" spans="1:9" ht="16" x14ac:dyDescent="0.2">
      <c r="A397" t="s">
        <v>728</v>
      </c>
      <c r="B397" t="s">
        <v>729</v>
      </c>
      <c r="E397" s="25" t="str">
        <f t="shared" si="18"/>
        <v>Sasha Hiller</v>
      </c>
      <c r="F397" t="s">
        <v>12</v>
      </c>
      <c r="G397" s="41">
        <v>28276</v>
      </c>
      <c r="H397" s="26">
        <f t="shared" si="19"/>
        <v>41</v>
      </c>
      <c r="I397" s="26" t="str">
        <f t="shared" si="20"/>
        <v>V40</v>
      </c>
    </row>
    <row r="398" spans="1:9" ht="16" x14ac:dyDescent="0.2">
      <c r="A398" s="22" t="s">
        <v>283</v>
      </c>
      <c r="B398" s="22" t="s">
        <v>139</v>
      </c>
      <c r="C398" s="22" t="s">
        <v>129</v>
      </c>
      <c r="D398" s="22"/>
      <c r="E398" s="25" t="str">
        <f t="shared" si="18"/>
        <v>Andrew Hillman</v>
      </c>
      <c r="F398" s="22" t="s">
        <v>11</v>
      </c>
      <c r="G398" s="23">
        <v>22926</v>
      </c>
      <c r="H398" s="28">
        <f t="shared" si="19"/>
        <v>56</v>
      </c>
      <c r="I398" s="26" t="str">
        <f t="shared" si="20"/>
        <v>V50</v>
      </c>
    </row>
    <row r="399" spans="1:9" ht="16" x14ac:dyDescent="0.2">
      <c r="A399" t="s">
        <v>283</v>
      </c>
      <c r="B399" t="s">
        <v>139</v>
      </c>
      <c r="C399" t="s">
        <v>129</v>
      </c>
      <c r="E399" s="25" t="str">
        <f t="shared" si="18"/>
        <v>Andrew Hillman</v>
      </c>
      <c r="F399" t="s">
        <v>11</v>
      </c>
      <c r="G399" s="41">
        <v>22926</v>
      </c>
      <c r="H399" s="26">
        <f t="shared" si="19"/>
        <v>56</v>
      </c>
      <c r="I399" s="26" t="str">
        <f t="shared" si="20"/>
        <v>V50</v>
      </c>
    </row>
    <row r="400" spans="1:9" ht="16" x14ac:dyDescent="0.2">
      <c r="A400" s="22" t="s">
        <v>284</v>
      </c>
      <c r="B400" s="22" t="s">
        <v>585</v>
      </c>
      <c r="C400" s="22" t="s">
        <v>300</v>
      </c>
      <c r="D400" s="22" t="s">
        <v>102</v>
      </c>
      <c r="E400" s="25" t="str">
        <f t="shared" si="18"/>
        <v>Daniel Hindley</v>
      </c>
      <c r="F400" s="22" t="s">
        <v>11</v>
      </c>
      <c r="G400" s="23">
        <v>32227</v>
      </c>
      <c r="H400" s="28">
        <f t="shared" si="19"/>
        <v>31</v>
      </c>
      <c r="I400" s="26" t="str">
        <f t="shared" si="20"/>
        <v>SEN</v>
      </c>
    </row>
    <row r="401" spans="1:9" ht="16" x14ac:dyDescent="0.2">
      <c r="A401" t="s">
        <v>284</v>
      </c>
      <c r="B401" t="s">
        <v>585</v>
      </c>
      <c r="C401" t="s">
        <v>300</v>
      </c>
      <c r="D401" t="s">
        <v>102</v>
      </c>
      <c r="E401" s="25" t="str">
        <f t="shared" si="18"/>
        <v>Daniel Hindley</v>
      </c>
      <c r="F401" t="s">
        <v>11</v>
      </c>
      <c r="G401" s="41">
        <v>32227</v>
      </c>
      <c r="H401" s="26">
        <f t="shared" si="19"/>
        <v>31</v>
      </c>
      <c r="I401" s="26" t="str">
        <f t="shared" si="20"/>
        <v>SEN</v>
      </c>
    </row>
    <row r="402" spans="1:9" ht="16" x14ac:dyDescent="0.2">
      <c r="A402" s="22" t="s">
        <v>285</v>
      </c>
      <c r="B402" s="22" t="s">
        <v>586</v>
      </c>
      <c r="C402" s="22" t="s">
        <v>84</v>
      </c>
      <c r="D402" s="22"/>
      <c r="E402" s="25" t="str">
        <f t="shared" si="18"/>
        <v>Christopher Hine</v>
      </c>
      <c r="F402" s="22" t="s">
        <v>11</v>
      </c>
      <c r="G402" s="23">
        <v>27037</v>
      </c>
      <c r="H402" s="28">
        <f t="shared" si="19"/>
        <v>45</v>
      </c>
      <c r="I402" s="26" t="str">
        <f t="shared" si="20"/>
        <v>V40</v>
      </c>
    </row>
    <row r="403" spans="1:9" ht="16" x14ac:dyDescent="0.2">
      <c r="A403" t="s">
        <v>285</v>
      </c>
      <c r="B403" t="s">
        <v>586</v>
      </c>
      <c r="C403" t="s">
        <v>84</v>
      </c>
      <c r="E403" s="25" t="str">
        <f t="shared" si="18"/>
        <v>Christopher Hine</v>
      </c>
      <c r="F403" t="s">
        <v>11</v>
      </c>
      <c r="G403" s="41">
        <v>27037</v>
      </c>
      <c r="H403" s="28">
        <f t="shared" si="19"/>
        <v>45</v>
      </c>
      <c r="I403" s="26" t="str">
        <f t="shared" si="20"/>
        <v>V40</v>
      </c>
    </row>
    <row r="404" spans="1:9" ht="16" x14ac:dyDescent="0.2">
      <c r="A404" s="22" t="s">
        <v>286</v>
      </c>
      <c r="B404" s="22" t="s">
        <v>587</v>
      </c>
      <c r="C404" s="22" t="s">
        <v>588</v>
      </c>
      <c r="D404" s="22"/>
      <c r="E404" s="25" t="str">
        <f t="shared" si="18"/>
        <v>Carol Hipwell</v>
      </c>
      <c r="F404" s="22" t="s">
        <v>12</v>
      </c>
      <c r="G404" s="23">
        <v>23090</v>
      </c>
      <c r="H404" s="28">
        <f t="shared" si="19"/>
        <v>56</v>
      </c>
      <c r="I404" s="26" t="str">
        <f t="shared" si="20"/>
        <v>V50</v>
      </c>
    </row>
    <row r="405" spans="1:9" ht="16" x14ac:dyDescent="0.2">
      <c r="A405" s="22" t="s">
        <v>286</v>
      </c>
      <c r="B405" s="22" t="s">
        <v>287</v>
      </c>
      <c r="C405" s="22"/>
      <c r="D405" s="22"/>
      <c r="E405" s="25" t="str">
        <f t="shared" si="18"/>
        <v>Joshua Hipwell</v>
      </c>
      <c r="F405" s="22" t="s">
        <v>11</v>
      </c>
      <c r="G405" s="23">
        <v>35694</v>
      </c>
      <c r="H405" s="28">
        <f t="shared" si="19"/>
        <v>21</v>
      </c>
      <c r="I405" s="26" t="str">
        <f t="shared" si="20"/>
        <v>SEN</v>
      </c>
    </row>
    <row r="406" spans="1:9" ht="16" x14ac:dyDescent="0.2">
      <c r="A406" s="22" t="s">
        <v>286</v>
      </c>
      <c r="B406" s="22" t="s">
        <v>589</v>
      </c>
      <c r="C406" s="22" t="s">
        <v>590</v>
      </c>
      <c r="D406" s="22"/>
      <c r="E406" s="25" t="str">
        <f t="shared" si="18"/>
        <v>Nathan Hipwell</v>
      </c>
      <c r="F406" s="22" t="s">
        <v>11</v>
      </c>
      <c r="G406" s="23">
        <v>34967</v>
      </c>
      <c r="H406" s="28">
        <f t="shared" si="19"/>
        <v>23</v>
      </c>
      <c r="I406" s="26" t="str">
        <f t="shared" si="20"/>
        <v>SEN</v>
      </c>
    </row>
    <row r="407" spans="1:9" ht="16" x14ac:dyDescent="0.2">
      <c r="A407" t="s">
        <v>286</v>
      </c>
      <c r="B407" t="s">
        <v>587</v>
      </c>
      <c r="C407" t="s">
        <v>588</v>
      </c>
      <c r="E407" s="25" t="str">
        <f t="shared" si="18"/>
        <v>Carol Hipwell</v>
      </c>
      <c r="F407" t="s">
        <v>12</v>
      </c>
      <c r="G407" s="41">
        <v>23090</v>
      </c>
      <c r="H407" s="28">
        <f t="shared" si="19"/>
        <v>56</v>
      </c>
      <c r="I407" s="26" t="str">
        <f t="shared" si="20"/>
        <v>V50</v>
      </c>
    </row>
    <row r="408" spans="1:9" ht="16" x14ac:dyDescent="0.2">
      <c r="A408" t="s">
        <v>286</v>
      </c>
      <c r="B408" t="s">
        <v>287</v>
      </c>
      <c r="E408" s="25" t="str">
        <f t="shared" si="18"/>
        <v>Joshua Hipwell</v>
      </c>
      <c r="F408" t="s">
        <v>11</v>
      </c>
      <c r="G408" s="41">
        <v>35694</v>
      </c>
      <c r="H408" s="28">
        <f t="shared" si="19"/>
        <v>21</v>
      </c>
      <c r="I408" s="26" t="str">
        <f t="shared" si="20"/>
        <v>SEN</v>
      </c>
    </row>
    <row r="409" spans="1:9" ht="16" x14ac:dyDescent="0.2">
      <c r="A409" t="s">
        <v>286</v>
      </c>
      <c r="B409" t="s">
        <v>589</v>
      </c>
      <c r="C409" t="s">
        <v>590</v>
      </c>
      <c r="E409" s="25" t="str">
        <f t="shared" si="18"/>
        <v>Nathan Hipwell</v>
      </c>
      <c r="F409" t="s">
        <v>11</v>
      </c>
      <c r="G409" s="41">
        <v>34967</v>
      </c>
      <c r="H409" s="26">
        <f t="shared" si="19"/>
        <v>23</v>
      </c>
      <c r="I409" s="26" t="str">
        <f t="shared" si="20"/>
        <v>SEN</v>
      </c>
    </row>
    <row r="410" spans="1:9" ht="16" x14ac:dyDescent="0.2">
      <c r="A410" s="22" t="s">
        <v>288</v>
      </c>
      <c r="B410" s="22" t="s">
        <v>289</v>
      </c>
      <c r="C410" s="22"/>
      <c r="D410" s="22"/>
      <c r="E410" s="25" t="str">
        <f t="shared" si="18"/>
        <v>Lillian Hiscox</v>
      </c>
      <c r="F410" s="22" t="s">
        <v>12</v>
      </c>
      <c r="G410" s="23">
        <v>33125</v>
      </c>
      <c r="H410" s="28">
        <f t="shared" si="19"/>
        <v>28</v>
      </c>
      <c r="I410" s="26" t="str">
        <f t="shared" si="20"/>
        <v>SEN</v>
      </c>
    </row>
    <row r="411" spans="1:9" ht="16" x14ac:dyDescent="0.2">
      <c r="A411" t="s">
        <v>288</v>
      </c>
      <c r="B411" t="s">
        <v>289</v>
      </c>
      <c r="E411" s="25" t="str">
        <f t="shared" si="18"/>
        <v>Lillian Hiscox</v>
      </c>
      <c r="F411" t="s">
        <v>12</v>
      </c>
      <c r="G411" s="41">
        <v>33125</v>
      </c>
      <c r="H411" s="26">
        <f t="shared" si="19"/>
        <v>28</v>
      </c>
      <c r="I411" s="26" t="str">
        <f t="shared" si="20"/>
        <v>SEN</v>
      </c>
    </row>
    <row r="412" spans="1:9" ht="16" x14ac:dyDescent="0.2">
      <c r="A412" s="22" t="s">
        <v>290</v>
      </c>
      <c r="B412" s="22" t="s">
        <v>291</v>
      </c>
      <c r="C412" s="22"/>
      <c r="D412" s="22"/>
      <c r="E412" s="25" t="str">
        <f t="shared" si="18"/>
        <v>Fiona Hobbs</v>
      </c>
      <c r="F412" s="22" t="s">
        <v>12</v>
      </c>
      <c r="G412" s="23">
        <v>26074</v>
      </c>
      <c r="H412" s="28">
        <f t="shared" si="19"/>
        <v>47</v>
      </c>
      <c r="I412" s="26" t="str">
        <f t="shared" si="20"/>
        <v>V40</v>
      </c>
    </row>
    <row r="413" spans="1:9" ht="16" x14ac:dyDescent="0.2">
      <c r="A413" s="22" t="s">
        <v>290</v>
      </c>
      <c r="B413" s="22" t="s">
        <v>272</v>
      </c>
      <c r="C413" s="22"/>
      <c r="D413" s="22"/>
      <c r="E413" s="25" t="str">
        <f t="shared" si="18"/>
        <v>Joanne Hobbs</v>
      </c>
      <c r="F413" s="22" t="s">
        <v>12</v>
      </c>
      <c r="G413" s="23">
        <v>28061</v>
      </c>
      <c r="H413" s="28">
        <f t="shared" si="19"/>
        <v>42</v>
      </c>
      <c r="I413" s="26" t="str">
        <f t="shared" si="20"/>
        <v>V40</v>
      </c>
    </row>
    <row r="414" spans="1:9" ht="16" x14ac:dyDescent="0.2">
      <c r="A414" s="22" t="s">
        <v>290</v>
      </c>
      <c r="B414" s="22" t="s">
        <v>72</v>
      </c>
      <c r="C414" s="22" t="s">
        <v>300</v>
      </c>
      <c r="D414" s="22"/>
      <c r="E414" s="25" t="str">
        <f t="shared" si="18"/>
        <v>Michael Hobbs</v>
      </c>
      <c r="F414" s="22" t="s">
        <v>11</v>
      </c>
      <c r="G414" s="23">
        <v>25374</v>
      </c>
      <c r="H414" s="28">
        <f t="shared" si="19"/>
        <v>49</v>
      </c>
      <c r="I414" s="26" t="str">
        <f t="shared" si="20"/>
        <v>V40</v>
      </c>
    </row>
    <row r="415" spans="1:9" ht="16" x14ac:dyDescent="0.2">
      <c r="A415" t="s">
        <v>290</v>
      </c>
      <c r="B415" t="s">
        <v>291</v>
      </c>
      <c r="E415" s="25" t="str">
        <f t="shared" si="18"/>
        <v>Fiona Hobbs</v>
      </c>
      <c r="F415" t="s">
        <v>12</v>
      </c>
      <c r="G415" s="41">
        <v>26074</v>
      </c>
      <c r="H415" s="26">
        <f t="shared" si="19"/>
        <v>47</v>
      </c>
      <c r="I415" s="26" t="str">
        <f t="shared" si="20"/>
        <v>V40</v>
      </c>
    </row>
    <row r="416" spans="1:9" ht="16" x14ac:dyDescent="0.2">
      <c r="A416" t="s">
        <v>290</v>
      </c>
      <c r="B416" t="s">
        <v>272</v>
      </c>
      <c r="E416" s="25" t="str">
        <f t="shared" si="18"/>
        <v>Joanne Hobbs</v>
      </c>
      <c r="F416" t="s">
        <v>12</v>
      </c>
      <c r="G416" s="41">
        <v>28061</v>
      </c>
      <c r="H416" s="28">
        <f t="shared" si="19"/>
        <v>42</v>
      </c>
      <c r="I416" s="26" t="str">
        <f t="shared" si="20"/>
        <v>V40</v>
      </c>
    </row>
    <row r="417" spans="1:9" ht="16" x14ac:dyDescent="0.2">
      <c r="A417" t="s">
        <v>290</v>
      </c>
      <c r="B417" t="s">
        <v>72</v>
      </c>
      <c r="C417" t="s">
        <v>300</v>
      </c>
      <c r="E417" s="25" t="str">
        <f t="shared" si="18"/>
        <v>Michael Hobbs</v>
      </c>
      <c r="F417" t="s">
        <v>11</v>
      </c>
      <c r="G417" s="41">
        <v>25374</v>
      </c>
      <c r="H417" s="28">
        <f t="shared" si="19"/>
        <v>49</v>
      </c>
      <c r="I417" s="26" t="str">
        <f t="shared" si="20"/>
        <v>V40</v>
      </c>
    </row>
    <row r="418" spans="1:9" ht="16" x14ac:dyDescent="0.2">
      <c r="A418" s="22" t="s">
        <v>292</v>
      </c>
      <c r="B418" s="22" t="s">
        <v>293</v>
      </c>
      <c r="C418" s="22"/>
      <c r="D418" s="22"/>
      <c r="E418" s="25" t="str">
        <f t="shared" si="18"/>
        <v>Lorayne Hockin</v>
      </c>
      <c r="F418" s="22" t="s">
        <v>12</v>
      </c>
      <c r="G418" s="23">
        <v>22363</v>
      </c>
      <c r="H418" s="28">
        <f t="shared" si="19"/>
        <v>58</v>
      </c>
      <c r="I418" s="26" t="str">
        <f t="shared" si="20"/>
        <v>V50</v>
      </c>
    </row>
    <row r="419" spans="1:9" ht="16" x14ac:dyDescent="0.2">
      <c r="A419" t="s">
        <v>292</v>
      </c>
      <c r="B419" t="s">
        <v>293</v>
      </c>
      <c r="E419" s="25" t="str">
        <f t="shared" si="18"/>
        <v>Lorayne Hockin</v>
      </c>
      <c r="F419" t="s">
        <v>12</v>
      </c>
      <c r="G419" s="41">
        <v>22363</v>
      </c>
      <c r="H419" s="28">
        <f t="shared" si="19"/>
        <v>58</v>
      </c>
      <c r="I419" s="26" t="str">
        <f t="shared" si="20"/>
        <v>V50</v>
      </c>
    </row>
    <row r="420" spans="1:9" ht="16" x14ac:dyDescent="0.2">
      <c r="A420" s="22" t="s">
        <v>294</v>
      </c>
      <c r="B420" s="22" t="s">
        <v>295</v>
      </c>
      <c r="C420" s="22"/>
      <c r="D420" s="22"/>
      <c r="E420" s="25" t="str">
        <f t="shared" si="18"/>
        <v>Kirsty Hodson</v>
      </c>
      <c r="F420" s="22" t="s">
        <v>12</v>
      </c>
      <c r="G420" s="23">
        <v>27887</v>
      </c>
      <c r="H420" s="28">
        <f t="shared" si="19"/>
        <v>42</v>
      </c>
      <c r="I420" s="26" t="str">
        <f t="shared" si="20"/>
        <v>V40</v>
      </c>
    </row>
    <row r="421" spans="1:9" ht="16" x14ac:dyDescent="0.2">
      <c r="A421" t="s">
        <v>294</v>
      </c>
      <c r="B421" t="s">
        <v>295</v>
      </c>
      <c r="E421" s="25" t="str">
        <f t="shared" si="18"/>
        <v>Kirsty Hodson</v>
      </c>
      <c r="F421" t="s">
        <v>12</v>
      </c>
      <c r="G421" s="41">
        <v>27887</v>
      </c>
      <c r="H421" s="26">
        <f t="shared" si="19"/>
        <v>42</v>
      </c>
      <c r="I421" s="26" t="str">
        <f t="shared" si="20"/>
        <v>V40</v>
      </c>
    </row>
    <row r="422" spans="1:9" ht="16" x14ac:dyDescent="0.2">
      <c r="A422" s="22" t="s">
        <v>296</v>
      </c>
      <c r="B422" s="22" t="s">
        <v>591</v>
      </c>
      <c r="C422" s="22" t="s">
        <v>82</v>
      </c>
      <c r="D422" s="22"/>
      <c r="E422" s="25" t="str">
        <f t="shared" si="18"/>
        <v>Cindy Holland</v>
      </c>
      <c r="F422" s="22" t="s">
        <v>12</v>
      </c>
      <c r="G422" s="23">
        <v>32225</v>
      </c>
      <c r="H422" s="28">
        <f t="shared" si="19"/>
        <v>31</v>
      </c>
      <c r="I422" s="26" t="str">
        <f t="shared" si="20"/>
        <v>SEN</v>
      </c>
    </row>
    <row r="423" spans="1:9" ht="16" x14ac:dyDescent="0.2">
      <c r="A423" t="s">
        <v>296</v>
      </c>
      <c r="B423" t="s">
        <v>591</v>
      </c>
      <c r="C423" t="s">
        <v>82</v>
      </c>
      <c r="E423" s="25" t="str">
        <f t="shared" si="18"/>
        <v>Cindy Holland</v>
      </c>
      <c r="F423" t="s">
        <v>12</v>
      </c>
      <c r="G423" s="41">
        <v>32225</v>
      </c>
      <c r="H423" s="26">
        <f t="shared" si="19"/>
        <v>31</v>
      </c>
      <c r="I423" s="26" t="str">
        <f t="shared" si="20"/>
        <v>SEN</v>
      </c>
    </row>
    <row r="424" spans="1:9" ht="16" x14ac:dyDescent="0.2">
      <c r="A424" s="22" t="s">
        <v>62</v>
      </c>
      <c r="B424" s="22" t="s">
        <v>592</v>
      </c>
      <c r="C424" s="22" t="s">
        <v>82</v>
      </c>
      <c r="D424" s="22"/>
      <c r="E424" s="25" t="str">
        <f t="shared" si="18"/>
        <v>Maisie Home</v>
      </c>
      <c r="F424" s="22" t="s">
        <v>12</v>
      </c>
      <c r="G424" s="23">
        <v>33879</v>
      </c>
      <c r="H424" s="28">
        <f t="shared" si="19"/>
        <v>26</v>
      </c>
      <c r="I424" s="26" t="str">
        <f t="shared" si="20"/>
        <v>SEN</v>
      </c>
    </row>
    <row r="425" spans="1:9" ht="16" x14ac:dyDescent="0.2">
      <c r="A425" t="s">
        <v>62</v>
      </c>
      <c r="B425" t="s">
        <v>592</v>
      </c>
      <c r="C425" t="s">
        <v>82</v>
      </c>
      <c r="E425" s="25" t="str">
        <f t="shared" si="18"/>
        <v>Maisie Home</v>
      </c>
      <c r="F425" t="s">
        <v>12</v>
      </c>
      <c r="G425" s="41">
        <v>33879</v>
      </c>
      <c r="H425" s="26">
        <f t="shared" si="19"/>
        <v>26</v>
      </c>
      <c r="I425" s="26" t="str">
        <f t="shared" si="20"/>
        <v>SEN</v>
      </c>
    </row>
    <row r="426" spans="1:9" ht="16" x14ac:dyDescent="0.2">
      <c r="A426" s="22" t="s">
        <v>297</v>
      </c>
      <c r="B426" s="22" t="s">
        <v>298</v>
      </c>
      <c r="C426" s="22"/>
      <c r="D426" s="22"/>
      <c r="E426" s="25" t="str">
        <f t="shared" si="18"/>
        <v>Jack Hoogstraten</v>
      </c>
      <c r="F426" s="22" t="s">
        <v>11</v>
      </c>
      <c r="G426" s="23">
        <v>33116</v>
      </c>
      <c r="H426" s="28">
        <f t="shared" si="19"/>
        <v>28</v>
      </c>
      <c r="I426" s="26" t="str">
        <f t="shared" si="20"/>
        <v>SEN</v>
      </c>
    </row>
    <row r="427" spans="1:9" ht="16" x14ac:dyDescent="0.2">
      <c r="A427" t="s">
        <v>297</v>
      </c>
      <c r="B427" t="s">
        <v>298</v>
      </c>
      <c r="E427" s="25" t="str">
        <f t="shared" si="18"/>
        <v>Jack Hoogstraten</v>
      </c>
      <c r="F427" t="s">
        <v>11</v>
      </c>
      <c r="G427" s="41">
        <v>33116</v>
      </c>
      <c r="H427" s="28">
        <f t="shared" si="19"/>
        <v>28</v>
      </c>
      <c r="I427" s="26" t="str">
        <f t="shared" si="20"/>
        <v>SEN</v>
      </c>
    </row>
    <row r="428" spans="1:9" ht="16" x14ac:dyDescent="0.2">
      <c r="A428" t="s">
        <v>730</v>
      </c>
      <c r="B428" t="s">
        <v>830</v>
      </c>
      <c r="C428" t="s">
        <v>586</v>
      </c>
      <c r="E428" s="25" t="str">
        <f t="shared" si="18"/>
        <v>Gavin Hooper</v>
      </c>
      <c r="F428" t="s">
        <v>11</v>
      </c>
      <c r="G428" s="41">
        <v>30004</v>
      </c>
      <c r="H428" s="28">
        <f t="shared" si="19"/>
        <v>37</v>
      </c>
      <c r="I428" s="26" t="str">
        <f t="shared" si="20"/>
        <v>SEN</v>
      </c>
    </row>
    <row r="429" spans="1:9" ht="16" x14ac:dyDescent="0.2">
      <c r="A429" s="22" t="s">
        <v>299</v>
      </c>
      <c r="B429" s="22" t="s">
        <v>300</v>
      </c>
      <c r="C429" s="22"/>
      <c r="D429" s="22"/>
      <c r="E429" s="25" t="str">
        <f t="shared" si="18"/>
        <v>David Hope</v>
      </c>
      <c r="F429" s="22" t="s">
        <v>11</v>
      </c>
      <c r="G429" s="23">
        <v>30418</v>
      </c>
      <c r="H429" s="28">
        <f t="shared" si="19"/>
        <v>35</v>
      </c>
      <c r="I429" s="26" t="str">
        <f t="shared" si="20"/>
        <v>SEN</v>
      </c>
    </row>
    <row r="430" spans="1:9" ht="16" x14ac:dyDescent="0.2">
      <c r="A430" t="s">
        <v>299</v>
      </c>
      <c r="B430" t="s">
        <v>300</v>
      </c>
      <c r="E430" s="25" t="str">
        <f t="shared" si="18"/>
        <v>David Hope</v>
      </c>
      <c r="F430" t="s">
        <v>11</v>
      </c>
      <c r="G430" s="41">
        <v>30418</v>
      </c>
      <c r="H430" s="28">
        <f t="shared" si="19"/>
        <v>35</v>
      </c>
      <c r="I430" s="26" t="str">
        <f t="shared" si="20"/>
        <v>SEN</v>
      </c>
    </row>
    <row r="431" spans="1:9" ht="16" x14ac:dyDescent="0.2">
      <c r="A431" t="s">
        <v>731</v>
      </c>
      <c r="B431" t="s">
        <v>732</v>
      </c>
      <c r="E431" s="25" t="str">
        <f t="shared" si="18"/>
        <v>Terrance Horstead-Mapepa</v>
      </c>
      <c r="F431" t="s">
        <v>11</v>
      </c>
      <c r="G431" s="41">
        <v>28136</v>
      </c>
      <c r="H431" s="26">
        <f t="shared" si="19"/>
        <v>42</v>
      </c>
      <c r="I431" s="26" t="str">
        <f t="shared" si="20"/>
        <v>V40</v>
      </c>
    </row>
    <row r="432" spans="1:9" ht="16" x14ac:dyDescent="0.2">
      <c r="A432" s="22" t="s">
        <v>301</v>
      </c>
      <c r="B432" s="22" t="s">
        <v>300</v>
      </c>
      <c r="C432" s="22" t="s">
        <v>81</v>
      </c>
      <c r="D432" s="22"/>
      <c r="E432" s="25" t="str">
        <f t="shared" si="18"/>
        <v>David Hough</v>
      </c>
      <c r="F432" s="22" t="s">
        <v>11</v>
      </c>
      <c r="G432" s="23">
        <v>22660</v>
      </c>
      <c r="H432" s="28">
        <f t="shared" si="19"/>
        <v>57</v>
      </c>
      <c r="I432" s="26" t="str">
        <f t="shared" si="20"/>
        <v>V50</v>
      </c>
    </row>
    <row r="433" spans="1:9" ht="16" x14ac:dyDescent="0.2">
      <c r="A433" t="s">
        <v>301</v>
      </c>
      <c r="B433" t="s">
        <v>300</v>
      </c>
      <c r="C433" t="s">
        <v>81</v>
      </c>
      <c r="E433" s="25" t="str">
        <f t="shared" si="18"/>
        <v>David Hough</v>
      </c>
      <c r="F433" t="s">
        <v>11</v>
      </c>
      <c r="G433" s="41">
        <v>22660</v>
      </c>
      <c r="H433" s="26">
        <f t="shared" si="19"/>
        <v>57</v>
      </c>
      <c r="I433" s="26" t="str">
        <f t="shared" si="20"/>
        <v>V50</v>
      </c>
    </row>
    <row r="434" spans="1:9" ht="16" x14ac:dyDescent="0.2">
      <c r="A434" t="s">
        <v>733</v>
      </c>
      <c r="B434" t="s">
        <v>594</v>
      </c>
      <c r="C434" t="s">
        <v>595</v>
      </c>
      <c r="E434" s="25" t="str">
        <f t="shared" si="18"/>
        <v>Urszula Howlett</v>
      </c>
      <c r="F434" t="s">
        <v>12</v>
      </c>
      <c r="G434" s="41">
        <v>29678</v>
      </c>
      <c r="H434" s="26">
        <f t="shared" si="19"/>
        <v>37</v>
      </c>
      <c r="I434" s="26" t="str">
        <f t="shared" si="20"/>
        <v>SEN</v>
      </c>
    </row>
    <row r="435" spans="1:9" ht="16" x14ac:dyDescent="0.2">
      <c r="A435" t="s">
        <v>734</v>
      </c>
      <c r="B435" t="s">
        <v>622</v>
      </c>
      <c r="E435" s="25" t="str">
        <f t="shared" si="18"/>
        <v>Caroline Hudson</v>
      </c>
      <c r="F435" t="s">
        <v>12</v>
      </c>
      <c r="G435" s="41">
        <v>32207</v>
      </c>
      <c r="H435" s="28">
        <f t="shared" si="19"/>
        <v>31</v>
      </c>
      <c r="I435" s="26" t="str">
        <f t="shared" si="20"/>
        <v>SEN</v>
      </c>
    </row>
    <row r="436" spans="1:9" ht="16" x14ac:dyDescent="0.2">
      <c r="A436" s="22" t="s">
        <v>302</v>
      </c>
      <c r="B436" s="22" t="s">
        <v>210</v>
      </c>
      <c r="C436" s="22"/>
      <c r="D436" s="22"/>
      <c r="E436" s="25" t="str">
        <f t="shared" si="18"/>
        <v>Jonathon Hughes</v>
      </c>
      <c r="F436" s="22" t="s">
        <v>11</v>
      </c>
      <c r="G436" s="23">
        <v>23104</v>
      </c>
      <c r="H436" s="28">
        <f t="shared" si="19"/>
        <v>55</v>
      </c>
      <c r="I436" s="26" t="str">
        <f t="shared" si="20"/>
        <v>V50</v>
      </c>
    </row>
    <row r="437" spans="1:9" ht="16" x14ac:dyDescent="0.2">
      <c r="A437" t="s">
        <v>302</v>
      </c>
      <c r="B437" t="s">
        <v>210</v>
      </c>
      <c r="E437" s="25" t="str">
        <f t="shared" si="18"/>
        <v>Jonathon Hughes</v>
      </c>
      <c r="F437" t="s">
        <v>11</v>
      </c>
      <c r="G437" s="41">
        <v>23104</v>
      </c>
      <c r="H437" s="28">
        <f t="shared" si="19"/>
        <v>55</v>
      </c>
      <c r="I437" s="26" t="str">
        <f t="shared" si="20"/>
        <v>V50</v>
      </c>
    </row>
    <row r="438" spans="1:9" ht="16" x14ac:dyDescent="0.2">
      <c r="A438" s="22" t="s">
        <v>303</v>
      </c>
      <c r="B438" s="22" t="s">
        <v>304</v>
      </c>
      <c r="C438" s="22"/>
      <c r="D438" s="22"/>
      <c r="E438" s="25" t="str">
        <f t="shared" si="18"/>
        <v>Glenn Hughes-Williams</v>
      </c>
      <c r="F438" s="22" t="s">
        <v>11</v>
      </c>
      <c r="G438" s="23">
        <v>20656</v>
      </c>
      <c r="H438" s="28">
        <f t="shared" si="19"/>
        <v>62</v>
      </c>
      <c r="I438" s="26" t="str">
        <f t="shared" si="20"/>
        <v>V60+</v>
      </c>
    </row>
    <row r="439" spans="1:9" ht="16" x14ac:dyDescent="0.2">
      <c r="A439" t="s">
        <v>303</v>
      </c>
      <c r="B439" t="s">
        <v>304</v>
      </c>
      <c r="E439" s="25" t="str">
        <f t="shared" si="18"/>
        <v>Glenn Hughes-Williams</v>
      </c>
      <c r="F439" t="s">
        <v>11</v>
      </c>
      <c r="G439" s="41">
        <v>20656</v>
      </c>
      <c r="H439" s="28">
        <f t="shared" si="19"/>
        <v>62</v>
      </c>
      <c r="I439" s="26" t="str">
        <f t="shared" si="20"/>
        <v>V60+</v>
      </c>
    </row>
    <row r="440" spans="1:9" ht="16" x14ac:dyDescent="0.2">
      <c r="A440" s="22" t="s">
        <v>305</v>
      </c>
      <c r="B440" s="22" t="s">
        <v>306</v>
      </c>
      <c r="C440" s="22"/>
      <c r="D440" s="22"/>
      <c r="E440" s="25" t="str">
        <f t="shared" si="18"/>
        <v>Keith Hull</v>
      </c>
      <c r="F440" s="22" t="s">
        <v>11</v>
      </c>
      <c r="G440" s="23">
        <v>17873</v>
      </c>
      <c r="H440" s="28">
        <f t="shared" si="19"/>
        <v>70</v>
      </c>
      <c r="I440" s="26" t="str">
        <f t="shared" si="20"/>
        <v>V60+</v>
      </c>
    </row>
    <row r="441" spans="1:9" ht="16" x14ac:dyDescent="0.2">
      <c r="A441" t="s">
        <v>305</v>
      </c>
      <c r="B441" t="s">
        <v>306</v>
      </c>
      <c r="E441" s="25" t="str">
        <f t="shared" si="18"/>
        <v>Keith Hull</v>
      </c>
      <c r="F441" t="s">
        <v>11</v>
      </c>
      <c r="G441" s="41">
        <v>17873</v>
      </c>
      <c r="H441" s="26">
        <f t="shared" si="19"/>
        <v>70</v>
      </c>
      <c r="I441" s="26" t="str">
        <f t="shared" si="20"/>
        <v>V60+</v>
      </c>
    </row>
    <row r="442" spans="1:9" ht="16" x14ac:dyDescent="0.2">
      <c r="A442" t="s">
        <v>735</v>
      </c>
      <c r="B442" t="s">
        <v>295</v>
      </c>
      <c r="E442" s="25" t="str">
        <f t="shared" si="18"/>
        <v>Kirsty Hurden</v>
      </c>
      <c r="F442" t="s">
        <v>12</v>
      </c>
      <c r="G442" s="41">
        <v>26820</v>
      </c>
      <c r="H442" s="26">
        <f t="shared" si="19"/>
        <v>45</v>
      </c>
      <c r="I442" s="26" t="str">
        <f t="shared" si="20"/>
        <v>V40</v>
      </c>
    </row>
    <row r="443" spans="1:9" ht="16" x14ac:dyDescent="0.2">
      <c r="A443" s="22" t="s">
        <v>307</v>
      </c>
      <c r="B443" s="22" t="s">
        <v>308</v>
      </c>
      <c r="C443" s="22"/>
      <c r="D443" s="22"/>
      <c r="E443" s="25" t="str">
        <f t="shared" si="18"/>
        <v>Ana Hurtado</v>
      </c>
      <c r="F443" s="22" t="s">
        <v>12</v>
      </c>
      <c r="G443" s="23">
        <v>30096</v>
      </c>
      <c r="H443" s="28">
        <f t="shared" si="19"/>
        <v>36</v>
      </c>
      <c r="I443" s="26" t="str">
        <f t="shared" si="20"/>
        <v>SEN</v>
      </c>
    </row>
    <row r="444" spans="1:9" ht="16" x14ac:dyDescent="0.2">
      <c r="A444" t="s">
        <v>307</v>
      </c>
      <c r="B444" t="s">
        <v>308</v>
      </c>
      <c r="E444" s="25" t="str">
        <f t="shared" si="18"/>
        <v>Ana Hurtado</v>
      </c>
      <c r="F444" t="s">
        <v>12</v>
      </c>
      <c r="G444" s="41">
        <v>30096</v>
      </c>
      <c r="H444" s="26">
        <f t="shared" si="19"/>
        <v>36</v>
      </c>
      <c r="I444" s="26" t="str">
        <f t="shared" si="20"/>
        <v>SEN</v>
      </c>
    </row>
    <row r="445" spans="1:9" ht="16" x14ac:dyDescent="0.2">
      <c r="A445" s="22" t="s">
        <v>309</v>
      </c>
      <c r="B445" s="22" t="s">
        <v>310</v>
      </c>
      <c r="C445" s="22"/>
      <c r="D445" s="22"/>
      <c r="E445" s="25" t="str">
        <f t="shared" si="18"/>
        <v>Alice Ifill</v>
      </c>
      <c r="F445" s="22" t="s">
        <v>12</v>
      </c>
      <c r="G445" s="23">
        <v>33660</v>
      </c>
      <c r="H445" s="28">
        <f t="shared" si="19"/>
        <v>27</v>
      </c>
      <c r="I445" s="26" t="str">
        <f t="shared" si="20"/>
        <v>SEN</v>
      </c>
    </row>
    <row r="446" spans="1:9" ht="16" x14ac:dyDescent="0.2">
      <c r="A446" t="s">
        <v>309</v>
      </c>
      <c r="B446" t="s">
        <v>310</v>
      </c>
      <c r="E446" s="25" t="str">
        <f t="shared" si="18"/>
        <v>Alice Ifill</v>
      </c>
      <c r="F446" t="s">
        <v>12</v>
      </c>
      <c r="G446" s="41">
        <v>33660</v>
      </c>
      <c r="H446" s="28">
        <f t="shared" si="19"/>
        <v>27</v>
      </c>
      <c r="I446" s="26" t="str">
        <f t="shared" si="20"/>
        <v>SEN</v>
      </c>
    </row>
    <row r="447" spans="1:9" x14ac:dyDescent="0.2">
      <c r="A447" t="s">
        <v>1045</v>
      </c>
      <c r="B447" t="s">
        <v>599</v>
      </c>
      <c r="E447" s="26" t="str">
        <f t="shared" si="18"/>
        <v>Claire Iles</v>
      </c>
      <c r="F447" t="s">
        <v>12</v>
      </c>
      <c r="G447" s="41">
        <v>28153</v>
      </c>
      <c r="H447" s="26">
        <f t="shared" si="19"/>
        <v>42</v>
      </c>
      <c r="I447" s="26" t="str">
        <f t="shared" si="20"/>
        <v>V40</v>
      </c>
    </row>
    <row r="448" spans="1:9" ht="16" x14ac:dyDescent="0.2">
      <c r="A448" s="22" t="s">
        <v>311</v>
      </c>
      <c r="B448" s="22" t="s">
        <v>312</v>
      </c>
      <c r="C448" s="22"/>
      <c r="D448" s="22"/>
      <c r="E448" s="25" t="str">
        <f t="shared" si="18"/>
        <v>Emma Inman</v>
      </c>
      <c r="F448" s="22" t="s">
        <v>12</v>
      </c>
      <c r="G448" s="23">
        <v>28081</v>
      </c>
      <c r="H448" s="28">
        <f t="shared" si="19"/>
        <v>42</v>
      </c>
      <c r="I448" s="26" t="str">
        <f t="shared" si="20"/>
        <v>V40</v>
      </c>
    </row>
    <row r="449" spans="1:9" ht="16" x14ac:dyDescent="0.2">
      <c r="A449" t="s">
        <v>311</v>
      </c>
      <c r="B449" t="s">
        <v>736</v>
      </c>
      <c r="E449" s="25" t="str">
        <f t="shared" si="18"/>
        <v>Deirdre Inman</v>
      </c>
      <c r="F449" t="s">
        <v>12</v>
      </c>
      <c r="G449" s="41">
        <v>22845</v>
      </c>
      <c r="H449" s="28">
        <f t="shared" si="19"/>
        <v>56</v>
      </c>
      <c r="I449" s="26" t="str">
        <f t="shared" si="20"/>
        <v>V50</v>
      </c>
    </row>
    <row r="450" spans="1:9" ht="16" x14ac:dyDescent="0.2">
      <c r="A450" t="s">
        <v>311</v>
      </c>
      <c r="B450" t="s">
        <v>312</v>
      </c>
      <c r="E450" s="25" t="str">
        <f t="shared" si="18"/>
        <v>Emma Inman</v>
      </c>
      <c r="F450" t="s">
        <v>12</v>
      </c>
      <c r="G450" s="41">
        <v>28081</v>
      </c>
      <c r="H450" s="28">
        <f t="shared" si="19"/>
        <v>42</v>
      </c>
      <c r="I450" s="26" t="str">
        <f t="shared" si="20"/>
        <v>V40</v>
      </c>
    </row>
    <row r="451" spans="1:9" x14ac:dyDescent="0.2">
      <c r="A451" t="s">
        <v>1006</v>
      </c>
      <c r="B451" t="s">
        <v>412</v>
      </c>
      <c r="E451" s="26" t="str">
        <f t="shared" si="18"/>
        <v>Kate Isley</v>
      </c>
      <c r="F451" t="s">
        <v>12</v>
      </c>
      <c r="G451" s="41">
        <v>26461</v>
      </c>
      <c r="H451" s="26">
        <f t="shared" si="19"/>
        <v>46</v>
      </c>
      <c r="I451" s="26" t="str">
        <f t="shared" si="20"/>
        <v>V40</v>
      </c>
    </row>
    <row r="452" spans="1:9" ht="16" x14ac:dyDescent="0.2">
      <c r="A452" t="s">
        <v>737</v>
      </c>
      <c r="B452" t="s">
        <v>738</v>
      </c>
      <c r="E452" s="25" t="str">
        <f t="shared" ref="E452:E515" si="21">+B452&amp;" "&amp;A452</f>
        <v>Arun Iyer</v>
      </c>
      <c r="F452" t="s">
        <v>11</v>
      </c>
      <c r="G452" s="41">
        <v>30563</v>
      </c>
      <c r="H452" s="26">
        <f t="shared" ref="H452:H515" si="22">+(YEAR($H$2)-YEAR(G452))+IF(G452=$H$2,0,IF(MONTH(G452)&gt;3,-1,))</f>
        <v>35</v>
      </c>
      <c r="I452" s="26" t="str">
        <f t="shared" ref="I452:I515" si="23">+VLOOKUP(H452,$L$3:$M$97,2,FALSE)</f>
        <v>SEN</v>
      </c>
    </row>
    <row r="453" spans="1:9" ht="16" x14ac:dyDescent="0.2">
      <c r="A453" s="22" t="s">
        <v>313</v>
      </c>
      <c r="B453" s="22" t="s">
        <v>314</v>
      </c>
      <c r="C453" s="22"/>
      <c r="D453" s="22"/>
      <c r="E453" s="25" t="str">
        <f t="shared" si="21"/>
        <v>Nigel Jackson</v>
      </c>
      <c r="F453" s="22" t="s">
        <v>11</v>
      </c>
      <c r="G453" s="23">
        <v>22947</v>
      </c>
      <c r="H453" s="28">
        <f t="shared" si="22"/>
        <v>56</v>
      </c>
      <c r="I453" s="26" t="str">
        <f t="shared" si="23"/>
        <v>V50</v>
      </c>
    </row>
    <row r="454" spans="1:9" ht="16" x14ac:dyDescent="0.2">
      <c r="A454" t="s">
        <v>313</v>
      </c>
      <c r="B454" t="s">
        <v>314</v>
      </c>
      <c r="E454" s="25" t="str">
        <f t="shared" si="21"/>
        <v>Nigel Jackson</v>
      </c>
      <c r="F454" t="s">
        <v>11</v>
      </c>
      <c r="G454" s="41">
        <v>22947</v>
      </c>
      <c r="H454" s="26">
        <f t="shared" si="22"/>
        <v>56</v>
      </c>
      <c r="I454" s="26" t="str">
        <f t="shared" si="23"/>
        <v>V50</v>
      </c>
    </row>
    <row r="455" spans="1:9" ht="16" x14ac:dyDescent="0.2">
      <c r="A455" s="22" t="s">
        <v>177</v>
      </c>
      <c r="B455" s="22" t="s">
        <v>315</v>
      </c>
      <c r="C455" s="22"/>
      <c r="D455" s="22"/>
      <c r="E455" s="25" t="str">
        <f t="shared" si="21"/>
        <v>Sharon James</v>
      </c>
      <c r="F455" s="22" t="s">
        <v>12</v>
      </c>
      <c r="G455" s="23">
        <v>22578</v>
      </c>
      <c r="H455" s="28">
        <f t="shared" si="22"/>
        <v>57</v>
      </c>
      <c r="I455" s="26" t="str">
        <f t="shared" si="23"/>
        <v>V50</v>
      </c>
    </row>
    <row r="456" spans="1:9" ht="16" x14ac:dyDescent="0.2">
      <c r="A456" t="s">
        <v>177</v>
      </c>
      <c r="B456" t="s">
        <v>315</v>
      </c>
      <c r="E456" s="25" t="str">
        <f t="shared" si="21"/>
        <v>Sharon James</v>
      </c>
      <c r="F456" t="s">
        <v>12</v>
      </c>
      <c r="G456" s="41">
        <v>22578</v>
      </c>
      <c r="H456" s="26">
        <f t="shared" si="22"/>
        <v>57</v>
      </c>
      <c r="I456" s="26" t="str">
        <f t="shared" si="23"/>
        <v>V50</v>
      </c>
    </row>
    <row r="457" spans="1:9" ht="16" x14ac:dyDescent="0.2">
      <c r="A457" t="s">
        <v>177</v>
      </c>
      <c r="B457" t="s">
        <v>739</v>
      </c>
      <c r="E457" s="25" t="str">
        <f t="shared" si="21"/>
        <v>Siobhan James</v>
      </c>
      <c r="F457" t="s">
        <v>12</v>
      </c>
      <c r="G457" s="41">
        <v>29323</v>
      </c>
      <c r="H457" s="28">
        <f t="shared" si="22"/>
        <v>38</v>
      </c>
      <c r="I457" s="26" t="str">
        <f t="shared" si="23"/>
        <v>SEN</v>
      </c>
    </row>
    <row r="458" spans="1:9" ht="16" x14ac:dyDescent="0.2">
      <c r="A458" t="s">
        <v>740</v>
      </c>
      <c r="B458" t="s">
        <v>610</v>
      </c>
      <c r="E458" s="25" t="str">
        <f t="shared" si="21"/>
        <v>Karen Janeba</v>
      </c>
      <c r="F458" t="s">
        <v>12</v>
      </c>
      <c r="G458" s="41">
        <v>28865</v>
      </c>
      <c r="H458" s="28">
        <f t="shared" si="22"/>
        <v>40</v>
      </c>
      <c r="I458" s="26" t="str">
        <f t="shared" si="23"/>
        <v>V40</v>
      </c>
    </row>
    <row r="459" spans="1:9" ht="16" x14ac:dyDescent="0.2">
      <c r="A459" t="s">
        <v>741</v>
      </c>
      <c r="B459" t="s">
        <v>455</v>
      </c>
      <c r="E459" s="25" t="str">
        <f t="shared" si="21"/>
        <v>Danielle Jeffries</v>
      </c>
      <c r="F459" t="s">
        <v>12</v>
      </c>
      <c r="G459" s="41">
        <v>30459</v>
      </c>
      <c r="H459" s="28">
        <f t="shared" si="22"/>
        <v>35</v>
      </c>
      <c r="I459" s="26" t="str">
        <f t="shared" si="23"/>
        <v>SEN</v>
      </c>
    </row>
    <row r="460" spans="1:9" ht="16" x14ac:dyDescent="0.2">
      <c r="A460" t="s">
        <v>742</v>
      </c>
      <c r="B460" t="s">
        <v>542</v>
      </c>
      <c r="E460" s="25" t="str">
        <f t="shared" si="21"/>
        <v>Richard Jerome</v>
      </c>
      <c r="F460" t="s">
        <v>11</v>
      </c>
      <c r="G460" s="41">
        <v>29070</v>
      </c>
      <c r="H460" s="26">
        <f t="shared" si="22"/>
        <v>39</v>
      </c>
      <c r="I460" s="26" t="str">
        <f t="shared" si="23"/>
        <v>SEN</v>
      </c>
    </row>
    <row r="461" spans="1:9" ht="16" x14ac:dyDescent="0.2">
      <c r="A461" s="22" t="s">
        <v>316</v>
      </c>
      <c r="B461" s="22" t="s">
        <v>317</v>
      </c>
      <c r="C461" s="22"/>
      <c r="D461" s="22"/>
      <c r="E461" s="25" t="str">
        <f t="shared" si="21"/>
        <v>Rasmus Johansen</v>
      </c>
      <c r="F461" s="22" t="s">
        <v>11</v>
      </c>
      <c r="G461" s="23">
        <v>29043</v>
      </c>
      <c r="H461" s="28">
        <f t="shared" si="22"/>
        <v>39</v>
      </c>
      <c r="I461" s="26" t="str">
        <f t="shared" si="23"/>
        <v>SEN</v>
      </c>
    </row>
    <row r="462" spans="1:9" ht="16" x14ac:dyDescent="0.2">
      <c r="A462" t="s">
        <v>316</v>
      </c>
      <c r="B462" t="s">
        <v>317</v>
      </c>
      <c r="E462" s="25" t="str">
        <f t="shared" si="21"/>
        <v>Rasmus Johansen</v>
      </c>
      <c r="F462" t="s">
        <v>11</v>
      </c>
      <c r="G462" s="41">
        <v>29043</v>
      </c>
      <c r="H462" s="26">
        <f t="shared" si="22"/>
        <v>39</v>
      </c>
      <c r="I462" s="26" t="str">
        <f t="shared" si="23"/>
        <v>SEN</v>
      </c>
    </row>
    <row r="463" spans="1:9" ht="16" x14ac:dyDescent="0.2">
      <c r="A463" s="22" t="s">
        <v>318</v>
      </c>
      <c r="B463" s="22" t="s">
        <v>319</v>
      </c>
      <c r="C463" s="22"/>
      <c r="D463" s="22"/>
      <c r="E463" s="25" t="str">
        <f t="shared" si="21"/>
        <v>Danny Johns</v>
      </c>
      <c r="F463" s="22" t="s">
        <v>11</v>
      </c>
      <c r="G463" s="23">
        <v>24692</v>
      </c>
      <c r="H463" s="28">
        <f t="shared" si="22"/>
        <v>51</v>
      </c>
      <c r="I463" s="26" t="str">
        <f t="shared" si="23"/>
        <v>V50</v>
      </c>
    </row>
    <row r="464" spans="1:9" ht="16" x14ac:dyDescent="0.2">
      <c r="A464" t="s">
        <v>318</v>
      </c>
      <c r="B464" t="s">
        <v>319</v>
      </c>
      <c r="E464" s="25" t="str">
        <f t="shared" si="21"/>
        <v>Danny Johns</v>
      </c>
      <c r="F464" t="s">
        <v>11</v>
      </c>
      <c r="G464" s="41">
        <v>24692</v>
      </c>
      <c r="H464" s="26">
        <f t="shared" si="22"/>
        <v>51</v>
      </c>
      <c r="I464" s="26" t="str">
        <f t="shared" si="23"/>
        <v>V50</v>
      </c>
    </row>
    <row r="465" spans="1:9" ht="16" x14ac:dyDescent="0.2">
      <c r="A465" s="22" t="s">
        <v>320</v>
      </c>
      <c r="B465" s="22" t="s">
        <v>149</v>
      </c>
      <c r="C465" s="22"/>
      <c r="D465" s="22"/>
      <c r="E465" s="25" t="str">
        <f t="shared" si="21"/>
        <v>Helen Johnson</v>
      </c>
      <c r="F465" s="22" t="s">
        <v>12</v>
      </c>
      <c r="G465" s="23">
        <v>23711</v>
      </c>
      <c r="H465" s="28">
        <f t="shared" si="22"/>
        <v>54</v>
      </c>
      <c r="I465" s="26" t="str">
        <f t="shared" si="23"/>
        <v>V50</v>
      </c>
    </row>
    <row r="466" spans="1:9" ht="16" x14ac:dyDescent="0.2">
      <c r="A466" s="22" t="s">
        <v>320</v>
      </c>
      <c r="B466" s="22" t="s">
        <v>306</v>
      </c>
      <c r="C466" s="22" t="s">
        <v>182</v>
      </c>
      <c r="D466" s="22"/>
      <c r="E466" s="25" t="str">
        <f t="shared" si="21"/>
        <v>Keith Johnson</v>
      </c>
      <c r="F466" s="22" t="s">
        <v>11</v>
      </c>
      <c r="G466" s="23">
        <v>25009</v>
      </c>
      <c r="H466" s="28">
        <f t="shared" si="22"/>
        <v>50</v>
      </c>
      <c r="I466" s="26" t="str">
        <f t="shared" si="23"/>
        <v>V50</v>
      </c>
    </row>
    <row r="467" spans="1:9" ht="16" x14ac:dyDescent="0.2">
      <c r="A467" s="22" t="s">
        <v>320</v>
      </c>
      <c r="B467" s="22" t="s">
        <v>321</v>
      </c>
      <c r="C467" s="22"/>
      <c r="D467" s="22"/>
      <c r="E467" s="25" t="str">
        <f t="shared" si="21"/>
        <v>Lee Johnson</v>
      </c>
      <c r="F467" s="22" t="s">
        <v>11</v>
      </c>
      <c r="G467" s="23">
        <v>23449</v>
      </c>
      <c r="H467" s="28">
        <f t="shared" si="22"/>
        <v>55</v>
      </c>
      <c r="I467" s="26" t="str">
        <f t="shared" si="23"/>
        <v>V50</v>
      </c>
    </row>
    <row r="468" spans="1:9" ht="16" x14ac:dyDescent="0.2">
      <c r="A468" s="22" t="s">
        <v>320</v>
      </c>
      <c r="B468" s="22" t="s">
        <v>593</v>
      </c>
      <c r="C468" s="22" t="s">
        <v>392</v>
      </c>
      <c r="D468" s="22"/>
      <c r="E468" s="25" t="str">
        <f t="shared" si="21"/>
        <v>Margaret Johnson</v>
      </c>
      <c r="F468" s="22" t="s">
        <v>12</v>
      </c>
      <c r="G468" s="23">
        <v>16437</v>
      </c>
      <c r="H468" s="28">
        <f t="shared" si="22"/>
        <v>74</v>
      </c>
      <c r="I468" s="26" t="str">
        <f t="shared" si="23"/>
        <v>V60+</v>
      </c>
    </row>
    <row r="469" spans="1:9" ht="16" x14ac:dyDescent="0.2">
      <c r="A469" t="s">
        <v>320</v>
      </c>
      <c r="B469" t="s">
        <v>149</v>
      </c>
      <c r="E469" s="25" t="str">
        <f t="shared" si="21"/>
        <v>Helen Johnson</v>
      </c>
      <c r="F469" t="s">
        <v>12</v>
      </c>
      <c r="G469" s="41">
        <v>23711</v>
      </c>
      <c r="H469" s="28">
        <f t="shared" si="22"/>
        <v>54</v>
      </c>
      <c r="I469" s="26" t="str">
        <f t="shared" si="23"/>
        <v>V50</v>
      </c>
    </row>
    <row r="470" spans="1:9" ht="16" x14ac:dyDescent="0.2">
      <c r="A470" t="s">
        <v>320</v>
      </c>
      <c r="B470" t="s">
        <v>272</v>
      </c>
      <c r="E470" s="25" t="str">
        <f t="shared" si="21"/>
        <v>Joanne Johnson</v>
      </c>
      <c r="F470" t="s">
        <v>12</v>
      </c>
      <c r="G470" s="41">
        <v>29606</v>
      </c>
      <c r="H470" s="28">
        <f t="shared" si="22"/>
        <v>38</v>
      </c>
      <c r="I470" s="26" t="str">
        <f t="shared" si="23"/>
        <v>SEN</v>
      </c>
    </row>
    <row r="471" spans="1:9" ht="16" x14ac:dyDescent="0.2">
      <c r="A471" t="s">
        <v>320</v>
      </c>
      <c r="B471" t="s">
        <v>743</v>
      </c>
      <c r="E471" s="25" t="str">
        <f t="shared" si="21"/>
        <v>Joy Johnson</v>
      </c>
      <c r="F471" t="s">
        <v>12</v>
      </c>
      <c r="G471" s="41">
        <v>22698</v>
      </c>
      <c r="H471" s="28">
        <f t="shared" si="22"/>
        <v>57</v>
      </c>
      <c r="I471" s="26" t="str">
        <f t="shared" si="23"/>
        <v>V50</v>
      </c>
    </row>
    <row r="472" spans="1:9" ht="16" x14ac:dyDescent="0.2">
      <c r="A472" t="s">
        <v>320</v>
      </c>
      <c r="B472" t="s">
        <v>306</v>
      </c>
      <c r="C472" t="s">
        <v>182</v>
      </c>
      <c r="E472" s="25" t="str">
        <f t="shared" si="21"/>
        <v>Keith Johnson</v>
      </c>
      <c r="F472" t="s">
        <v>11</v>
      </c>
      <c r="G472" s="41">
        <v>25009</v>
      </c>
      <c r="H472" s="26">
        <f t="shared" si="22"/>
        <v>50</v>
      </c>
      <c r="I472" s="26" t="str">
        <f t="shared" si="23"/>
        <v>V50</v>
      </c>
    </row>
    <row r="473" spans="1:9" ht="16" x14ac:dyDescent="0.2">
      <c r="A473" t="s">
        <v>320</v>
      </c>
      <c r="B473" t="s">
        <v>321</v>
      </c>
      <c r="E473" s="25" t="str">
        <f t="shared" si="21"/>
        <v>Lee Johnson</v>
      </c>
      <c r="F473" t="s">
        <v>11</v>
      </c>
      <c r="G473" s="41">
        <v>23449</v>
      </c>
      <c r="H473" s="26">
        <f t="shared" si="22"/>
        <v>55</v>
      </c>
      <c r="I473" s="26" t="str">
        <f t="shared" si="23"/>
        <v>V50</v>
      </c>
    </row>
    <row r="474" spans="1:9" ht="16" x14ac:dyDescent="0.2">
      <c r="A474" t="s">
        <v>320</v>
      </c>
      <c r="B474" t="s">
        <v>593</v>
      </c>
      <c r="C474" t="s">
        <v>392</v>
      </c>
      <c r="E474" s="25" t="str">
        <f t="shared" si="21"/>
        <v>Margaret Johnson</v>
      </c>
      <c r="F474" t="s">
        <v>12</v>
      </c>
      <c r="G474" s="41">
        <v>16437</v>
      </c>
      <c r="H474" s="26">
        <f t="shared" si="22"/>
        <v>74</v>
      </c>
      <c r="I474" s="26" t="str">
        <f t="shared" si="23"/>
        <v>V60+</v>
      </c>
    </row>
    <row r="475" spans="1:9" ht="16" x14ac:dyDescent="0.2">
      <c r="A475" s="22" t="s">
        <v>322</v>
      </c>
      <c r="B475" s="22" t="s">
        <v>333</v>
      </c>
      <c r="C475" s="22" t="s">
        <v>593</v>
      </c>
      <c r="D475" s="22"/>
      <c r="E475" s="25" t="str">
        <f t="shared" si="21"/>
        <v>Catherine Jonczyk</v>
      </c>
      <c r="F475" s="22" t="s">
        <v>12</v>
      </c>
      <c r="G475" s="23">
        <v>19526</v>
      </c>
      <c r="H475" s="28">
        <f t="shared" si="22"/>
        <v>65</v>
      </c>
      <c r="I475" s="26" t="str">
        <f t="shared" si="23"/>
        <v>V60+</v>
      </c>
    </row>
    <row r="476" spans="1:9" ht="16" x14ac:dyDescent="0.2">
      <c r="A476" t="s">
        <v>322</v>
      </c>
      <c r="B476" t="s">
        <v>333</v>
      </c>
      <c r="C476" t="s">
        <v>593</v>
      </c>
      <c r="E476" s="25" t="str">
        <f t="shared" si="21"/>
        <v>Catherine Jonczyk</v>
      </c>
      <c r="F476" t="s">
        <v>12</v>
      </c>
      <c r="G476" s="41">
        <v>19526</v>
      </c>
      <c r="H476" s="28">
        <f t="shared" si="22"/>
        <v>65</v>
      </c>
      <c r="I476" s="26" t="str">
        <f t="shared" si="23"/>
        <v>V60+</v>
      </c>
    </row>
    <row r="477" spans="1:9" ht="16" x14ac:dyDescent="0.2">
      <c r="A477" s="22" t="s">
        <v>323</v>
      </c>
      <c r="B477" s="22" t="s">
        <v>324</v>
      </c>
      <c r="C477" s="22"/>
      <c r="D477" s="22"/>
      <c r="E477" s="25" t="str">
        <f t="shared" si="21"/>
        <v>Adrian Jones</v>
      </c>
      <c r="F477" s="22" t="s">
        <v>11</v>
      </c>
      <c r="G477" s="23">
        <v>15685</v>
      </c>
      <c r="H477" s="28">
        <f t="shared" si="22"/>
        <v>76</v>
      </c>
      <c r="I477" s="26" t="str">
        <f t="shared" si="23"/>
        <v>V60+</v>
      </c>
    </row>
    <row r="478" spans="1:9" ht="16" x14ac:dyDescent="0.2">
      <c r="A478" s="22" t="s">
        <v>323</v>
      </c>
      <c r="B478" s="22" t="s">
        <v>325</v>
      </c>
      <c r="C478" s="22"/>
      <c r="D478" s="22"/>
      <c r="E478" s="25" t="str">
        <f t="shared" si="21"/>
        <v>Chris Jones</v>
      </c>
      <c r="F478" s="22" t="s">
        <v>11</v>
      </c>
      <c r="G478" s="23">
        <v>30266</v>
      </c>
      <c r="H478" s="28">
        <f t="shared" si="22"/>
        <v>36</v>
      </c>
      <c r="I478" s="26" t="str">
        <f t="shared" si="23"/>
        <v>SEN</v>
      </c>
    </row>
    <row r="479" spans="1:9" ht="16" x14ac:dyDescent="0.2">
      <c r="A479" s="22" t="s">
        <v>323</v>
      </c>
      <c r="B479" s="22" t="s">
        <v>177</v>
      </c>
      <c r="C479" s="22" t="s">
        <v>575</v>
      </c>
      <c r="D479" s="22"/>
      <c r="E479" s="25" t="str">
        <f t="shared" si="21"/>
        <v>James Jones</v>
      </c>
      <c r="F479" s="22" t="s">
        <v>11</v>
      </c>
      <c r="G479" s="23">
        <v>27262</v>
      </c>
      <c r="H479" s="28">
        <f t="shared" si="22"/>
        <v>44</v>
      </c>
      <c r="I479" s="26" t="str">
        <f t="shared" si="23"/>
        <v>V40</v>
      </c>
    </row>
    <row r="480" spans="1:9" ht="16" x14ac:dyDescent="0.2">
      <c r="A480" s="22" t="s">
        <v>323</v>
      </c>
      <c r="B480" s="22" t="s">
        <v>326</v>
      </c>
      <c r="C480" s="22"/>
      <c r="D480" s="22"/>
      <c r="E480" s="25" t="str">
        <f t="shared" si="21"/>
        <v>Martin Jones</v>
      </c>
      <c r="F480" s="22" t="s">
        <v>11</v>
      </c>
      <c r="G480" s="23">
        <v>21202</v>
      </c>
      <c r="H480" s="28">
        <f t="shared" si="22"/>
        <v>61</v>
      </c>
      <c r="I480" s="26" t="str">
        <f t="shared" si="23"/>
        <v>V60+</v>
      </c>
    </row>
    <row r="481" spans="1:9" ht="16" x14ac:dyDescent="0.2">
      <c r="A481" t="s">
        <v>323</v>
      </c>
      <c r="B481" t="s">
        <v>324</v>
      </c>
      <c r="E481" s="25" t="str">
        <f t="shared" si="21"/>
        <v>Adrian Jones</v>
      </c>
      <c r="F481" t="s">
        <v>11</v>
      </c>
      <c r="G481" s="41">
        <v>15685</v>
      </c>
      <c r="H481" s="28">
        <f t="shared" si="22"/>
        <v>76</v>
      </c>
      <c r="I481" s="26" t="str">
        <f t="shared" si="23"/>
        <v>V60+</v>
      </c>
    </row>
    <row r="482" spans="1:9" ht="16" x14ac:dyDescent="0.2">
      <c r="A482" t="s">
        <v>323</v>
      </c>
      <c r="B482" t="s">
        <v>325</v>
      </c>
      <c r="E482" s="25" t="str">
        <f t="shared" si="21"/>
        <v>Chris Jones</v>
      </c>
      <c r="F482" t="s">
        <v>11</v>
      </c>
      <c r="G482" s="41">
        <v>30266</v>
      </c>
      <c r="H482" s="28">
        <f t="shared" si="22"/>
        <v>36</v>
      </c>
      <c r="I482" s="26" t="str">
        <f t="shared" si="23"/>
        <v>SEN</v>
      </c>
    </row>
    <row r="483" spans="1:9" ht="16" x14ac:dyDescent="0.2">
      <c r="A483" t="s">
        <v>323</v>
      </c>
      <c r="B483" t="s">
        <v>177</v>
      </c>
      <c r="C483" t="s">
        <v>575</v>
      </c>
      <c r="E483" s="25" t="str">
        <f t="shared" si="21"/>
        <v>James Jones</v>
      </c>
      <c r="F483" t="s">
        <v>11</v>
      </c>
      <c r="G483" s="41">
        <v>27262</v>
      </c>
      <c r="H483" s="26">
        <f t="shared" si="22"/>
        <v>44</v>
      </c>
      <c r="I483" s="26" t="str">
        <f t="shared" si="23"/>
        <v>V40</v>
      </c>
    </row>
    <row r="484" spans="1:9" ht="16" x14ac:dyDescent="0.2">
      <c r="A484" t="s">
        <v>323</v>
      </c>
      <c r="B484" t="s">
        <v>236</v>
      </c>
      <c r="E484" s="25" t="str">
        <f t="shared" si="21"/>
        <v>Kevin Jones</v>
      </c>
      <c r="F484" t="s">
        <v>11</v>
      </c>
      <c r="G484" s="41">
        <v>29252</v>
      </c>
      <c r="H484" s="26">
        <f t="shared" si="22"/>
        <v>39</v>
      </c>
      <c r="I484" s="26" t="str">
        <f t="shared" si="23"/>
        <v>SEN</v>
      </c>
    </row>
    <row r="485" spans="1:9" ht="16" x14ac:dyDescent="0.2">
      <c r="A485" t="s">
        <v>323</v>
      </c>
      <c r="B485" t="s">
        <v>326</v>
      </c>
      <c r="E485" s="25" t="str">
        <f t="shared" si="21"/>
        <v>Martin Jones</v>
      </c>
      <c r="F485" t="s">
        <v>11</v>
      </c>
      <c r="G485" s="41">
        <v>21202</v>
      </c>
      <c r="H485" s="26">
        <f t="shared" si="22"/>
        <v>61</v>
      </c>
      <c r="I485" s="26" t="str">
        <f t="shared" si="23"/>
        <v>V60+</v>
      </c>
    </row>
    <row r="486" spans="1:9" ht="16" x14ac:dyDescent="0.2">
      <c r="A486" t="s">
        <v>323</v>
      </c>
      <c r="B486" t="s">
        <v>744</v>
      </c>
      <c r="E486" s="25" t="str">
        <f t="shared" si="21"/>
        <v>Sean Jones</v>
      </c>
      <c r="F486" t="s">
        <v>11</v>
      </c>
      <c r="G486" s="41">
        <v>25078</v>
      </c>
      <c r="H486" s="28">
        <f t="shared" si="22"/>
        <v>50</v>
      </c>
      <c r="I486" s="26" t="str">
        <f t="shared" si="23"/>
        <v>V50</v>
      </c>
    </row>
    <row r="487" spans="1:9" x14ac:dyDescent="0.2">
      <c r="A487" t="s">
        <v>323</v>
      </c>
      <c r="B487" t="s">
        <v>1075</v>
      </c>
      <c r="E487" s="26" t="str">
        <f t="shared" si="21"/>
        <v>jenni Jones</v>
      </c>
      <c r="F487" t="s">
        <v>12</v>
      </c>
      <c r="G487" s="41">
        <v>26868</v>
      </c>
      <c r="H487" s="26">
        <f t="shared" si="22"/>
        <v>45</v>
      </c>
      <c r="I487" s="26" t="str">
        <f t="shared" si="23"/>
        <v>V40</v>
      </c>
    </row>
    <row r="488" spans="1:9" x14ac:dyDescent="0.2">
      <c r="A488" t="s">
        <v>323</v>
      </c>
      <c r="B488" t="s">
        <v>1074</v>
      </c>
      <c r="E488" s="26" t="str">
        <f t="shared" si="21"/>
        <v>Jo Jones</v>
      </c>
      <c r="F488" t="s">
        <v>12</v>
      </c>
      <c r="G488" s="41">
        <v>27172</v>
      </c>
      <c r="H488" s="26">
        <f t="shared" si="22"/>
        <v>44</v>
      </c>
      <c r="I488" s="26" t="str">
        <f t="shared" si="23"/>
        <v>V40</v>
      </c>
    </row>
    <row r="489" spans="1:9" ht="16" x14ac:dyDescent="0.2">
      <c r="A489" s="22" t="s">
        <v>327</v>
      </c>
      <c r="B489" s="22" t="s">
        <v>412</v>
      </c>
      <c r="C489" s="22" t="s">
        <v>82</v>
      </c>
      <c r="D489" s="22"/>
      <c r="E489" s="25" t="str">
        <f t="shared" si="21"/>
        <v>Kate Jury</v>
      </c>
      <c r="F489" s="22" t="s">
        <v>12</v>
      </c>
      <c r="G489" s="23">
        <v>33879</v>
      </c>
      <c r="H489" s="28">
        <f t="shared" si="22"/>
        <v>26</v>
      </c>
      <c r="I489" s="26" t="str">
        <f t="shared" si="23"/>
        <v>SEN</v>
      </c>
    </row>
    <row r="490" spans="1:9" ht="16" x14ac:dyDescent="0.2">
      <c r="A490" t="s">
        <v>327</v>
      </c>
      <c r="B490" t="s">
        <v>412</v>
      </c>
      <c r="C490" t="s">
        <v>82</v>
      </c>
      <c r="E490" s="25" t="str">
        <f t="shared" si="21"/>
        <v>Kate Jury</v>
      </c>
      <c r="F490" t="s">
        <v>12</v>
      </c>
      <c r="G490" s="41">
        <v>33879</v>
      </c>
      <c r="H490" s="28">
        <f t="shared" si="22"/>
        <v>26</v>
      </c>
      <c r="I490" s="26" t="str">
        <f t="shared" si="23"/>
        <v>SEN</v>
      </c>
    </row>
    <row r="491" spans="1:9" ht="16" x14ac:dyDescent="0.2">
      <c r="A491" s="22" t="s">
        <v>328</v>
      </c>
      <c r="B491" s="22" t="s">
        <v>594</v>
      </c>
      <c r="C491" s="22" t="s">
        <v>595</v>
      </c>
      <c r="D491" s="22"/>
      <c r="E491" s="25" t="str">
        <f t="shared" si="21"/>
        <v>Urszula Kacprzak</v>
      </c>
      <c r="F491" s="22" t="s">
        <v>12</v>
      </c>
      <c r="G491" s="23">
        <v>29678</v>
      </c>
      <c r="H491" s="28">
        <f t="shared" si="22"/>
        <v>37</v>
      </c>
      <c r="I491" s="26" t="str">
        <f t="shared" si="23"/>
        <v>SEN</v>
      </c>
    </row>
    <row r="492" spans="1:9" ht="16" x14ac:dyDescent="0.2">
      <c r="A492" s="22" t="s">
        <v>329</v>
      </c>
      <c r="B492" s="22" t="s">
        <v>596</v>
      </c>
      <c r="C492" s="22" t="s">
        <v>321</v>
      </c>
      <c r="D492" s="22"/>
      <c r="E492" s="25" t="str">
        <f t="shared" si="21"/>
        <v>Joe Keefe</v>
      </c>
      <c r="F492" s="22" t="s">
        <v>11</v>
      </c>
      <c r="G492" s="23">
        <v>30914</v>
      </c>
      <c r="H492" s="28">
        <f t="shared" si="22"/>
        <v>34</v>
      </c>
      <c r="I492" s="26" t="str">
        <f t="shared" si="23"/>
        <v>SEN</v>
      </c>
    </row>
    <row r="493" spans="1:9" ht="16" x14ac:dyDescent="0.2">
      <c r="A493" t="s">
        <v>329</v>
      </c>
      <c r="B493" t="s">
        <v>596</v>
      </c>
      <c r="C493" t="s">
        <v>321</v>
      </c>
      <c r="E493" s="25" t="str">
        <f t="shared" si="21"/>
        <v>Joe Keefe</v>
      </c>
      <c r="F493" t="s">
        <v>11</v>
      </c>
      <c r="G493" s="41">
        <v>30914</v>
      </c>
      <c r="H493" s="28">
        <f t="shared" si="22"/>
        <v>34</v>
      </c>
      <c r="I493" s="26" t="str">
        <f t="shared" si="23"/>
        <v>SEN</v>
      </c>
    </row>
    <row r="494" spans="1:9" ht="16" x14ac:dyDescent="0.2">
      <c r="A494" t="s">
        <v>329</v>
      </c>
      <c r="B494" t="s">
        <v>578</v>
      </c>
      <c r="E494" s="25" t="str">
        <f t="shared" si="21"/>
        <v>Michelle Keefe</v>
      </c>
      <c r="F494" t="s">
        <v>12</v>
      </c>
      <c r="G494" s="41">
        <v>31365</v>
      </c>
      <c r="H494" s="26">
        <f t="shared" si="22"/>
        <v>33</v>
      </c>
      <c r="I494" s="26" t="str">
        <f t="shared" si="23"/>
        <v>SEN</v>
      </c>
    </row>
    <row r="495" spans="1:9" x14ac:dyDescent="0.2">
      <c r="A495" t="s">
        <v>222</v>
      </c>
      <c r="B495" s="6" t="s">
        <v>184</v>
      </c>
      <c r="E495" s="26" t="str">
        <f t="shared" si="21"/>
        <v>Nicola Kelly</v>
      </c>
      <c r="F495" t="s">
        <v>12</v>
      </c>
      <c r="G495" s="41">
        <v>29432</v>
      </c>
      <c r="H495" s="26">
        <f t="shared" si="22"/>
        <v>38</v>
      </c>
      <c r="I495" s="26" t="str">
        <f t="shared" si="23"/>
        <v>SEN</v>
      </c>
    </row>
    <row r="496" spans="1:9" ht="16" x14ac:dyDescent="0.2">
      <c r="A496" s="22" t="s">
        <v>330</v>
      </c>
      <c r="B496" s="22" t="s">
        <v>501</v>
      </c>
      <c r="C496" s="22" t="s">
        <v>597</v>
      </c>
      <c r="D496" s="22"/>
      <c r="E496" s="25" t="str">
        <f t="shared" si="21"/>
        <v>Angela Kemp</v>
      </c>
      <c r="F496" s="22" t="s">
        <v>12</v>
      </c>
      <c r="G496" s="23">
        <v>19733</v>
      </c>
      <c r="H496" s="28">
        <f t="shared" si="22"/>
        <v>65</v>
      </c>
      <c r="I496" s="26" t="str">
        <f t="shared" si="23"/>
        <v>V60+</v>
      </c>
    </row>
    <row r="497" spans="1:9" ht="16" x14ac:dyDescent="0.2">
      <c r="A497" t="s">
        <v>330</v>
      </c>
      <c r="B497" t="s">
        <v>501</v>
      </c>
      <c r="C497" t="s">
        <v>597</v>
      </c>
      <c r="E497" s="25" t="str">
        <f t="shared" si="21"/>
        <v>Angela Kemp</v>
      </c>
      <c r="F497" t="s">
        <v>12</v>
      </c>
      <c r="G497" s="41">
        <v>19733</v>
      </c>
      <c r="H497" s="26">
        <f t="shared" si="22"/>
        <v>65</v>
      </c>
      <c r="I497" s="26" t="str">
        <f t="shared" si="23"/>
        <v>V60+</v>
      </c>
    </row>
    <row r="498" spans="1:9" ht="16" x14ac:dyDescent="0.2">
      <c r="A498" t="s">
        <v>745</v>
      </c>
      <c r="B498" t="s">
        <v>609</v>
      </c>
      <c r="E498" s="25" t="str">
        <f t="shared" si="21"/>
        <v>Laura Kennedy</v>
      </c>
      <c r="F498" t="s">
        <v>12</v>
      </c>
      <c r="G498" s="41">
        <v>29185</v>
      </c>
      <c r="H498" s="26">
        <f t="shared" si="22"/>
        <v>39</v>
      </c>
      <c r="I498" s="26" t="str">
        <f t="shared" si="23"/>
        <v>SEN</v>
      </c>
    </row>
    <row r="499" spans="1:9" ht="16" x14ac:dyDescent="0.2">
      <c r="A499" s="22" t="s">
        <v>331</v>
      </c>
      <c r="B499" s="22" t="s">
        <v>598</v>
      </c>
      <c r="C499" s="22" t="s">
        <v>599</v>
      </c>
      <c r="D499" s="22"/>
      <c r="E499" s="25" t="str">
        <f t="shared" si="21"/>
        <v>Sally Kent</v>
      </c>
      <c r="F499" s="22" t="s">
        <v>12</v>
      </c>
      <c r="G499" s="23">
        <v>24993</v>
      </c>
      <c r="H499" s="28">
        <f t="shared" si="22"/>
        <v>50</v>
      </c>
      <c r="I499" s="26" t="str">
        <f t="shared" si="23"/>
        <v>V50</v>
      </c>
    </row>
    <row r="500" spans="1:9" ht="16" x14ac:dyDescent="0.2">
      <c r="A500" t="s">
        <v>331</v>
      </c>
      <c r="B500" t="s">
        <v>598</v>
      </c>
      <c r="C500" t="s">
        <v>599</v>
      </c>
      <c r="E500" s="25" t="str">
        <f t="shared" si="21"/>
        <v>Sally Kent</v>
      </c>
      <c r="F500" t="s">
        <v>12</v>
      </c>
      <c r="G500" s="41">
        <v>24993</v>
      </c>
      <c r="H500" s="28">
        <f t="shared" si="22"/>
        <v>50</v>
      </c>
      <c r="I500" s="26" t="str">
        <f t="shared" si="23"/>
        <v>V50</v>
      </c>
    </row>
    <row r="501" spans="1:9" ht="16" x14ac:dyDescent="0.2">
      <c r="A501" s="22" t="s">
        <v>332</v>
      </c>
      <c r="B501" s="22" t="s">
        <v>333</v>
      </c>
      <c r="C501" s="22"/>
      <c r="D501" s="22"/>
      <c r="E501" s="25" t="str">
        <f t="shared" si="21"/>
        <v>Catherine Keogh</v>
      </c>
      <c r="F501" s="22" t="s">
        <v>12</v>
      </c>
      <c r="G501" s="23">
        <v>27843</v>
      </c>
      <c r="H501" s="28">
        <f t="shared" si="22"/>
        <v>43</v>
      </c>
      <c r="I501" s="26" t="str">
        <f t="shared" si="23"/>
        <v>V40</v>
      </c>
    </row>
    <row r="502" spans="1:9" ht="16" x14ac:dyDescent="0.2">
      <c r="A502" t="s">
        <v>332</v>
      </c>
      <c r="B502" t="s">
        <v>333</v>
      </c>
      <c r="E502" s="25" t="str">
        <f t="shared" si="21"/>
        <v>Catherine Keogh</v>
      </c>
      <c r="F502" t="s">
        <v>12</v>
      </c>
      <c r="G502" s="41">
        <v>27843</v>
      </c>
      <c r="H502" s="28">
        <f t="shared" si="22"/>
        <v>43</v>
      </c>
      <c r="I502" s="26" t="str">
        <f t="shared" si="23"/>
        <v>V40</v>
      </c>
    </row>
    <row r="503" spans="1:9" x14ac:dyDescent="0.2">
      <c r="A503" t="s">
        <v>955</v>
      </c>
      <c r="B503" s="6" t="s">
        <v>969</v>
      </c>
      <c r="E503" s="26" t="str">
        <f t="shared" si="21"/>
        <v>Henny Keppel</v>
      </c>
      <c r="F503" t="s">
        <v>12</v>
      </c>
      <c r="G503" s="41">
        <v>28823</v>
      </c>
      <c r="H503" s="26">
        <f t="shared" si="22"/>
        <v>40</v>
      </c>
      <c r="I503" s="26" t="str">
        <f t="shared" si="23"/>
        <v>V40</v>
      </c>
    </row>
    <row r="504" spans="1:9" ht="16" x14ac:dyDescent="0.2">
      <c r="A504" t="s">
        <v>746</v>
      </c>
      <c r="B504" t="s">
        <v>212</v>
      </c>
      <c r="E504" s="25" t="str">
        <f t="shared" si="21"/>
        <v>Neil Kevern</v>
      </c>
      <c r="F504" t="s">
        <v>11</v>
      </c>
      <c r="G504" s="41">
        <v>29457</v>
      </c>
      <c r="H504" s="28">
        <f t="shared" si="22"/>
        <v>38</v>
      </c>
      <c r="I504" s="26" t="str">
        <f t="shared" si="23"/>
        <v>SEN</v>
      </c>
    </row>
    <row r="505" spans="1:9" ht="16" x14ac:dyDescent="0.2">
      <c r="A505" t="s">
        <v>747</v>
      </c>
      <c r="B505" t="s">
        <v>748</v>
      </c>
      <c r="E505" s="25" t="str">
        <f t="shared" si="21"/>
        <v>Ivonne Khambatta</v>
      </c>
      <c r="F505" t="s">
        <v>12</v>
      </c>
      <c r="G505" s="41">
        <v>24716</v>
      </c>
      <c r="H505" s="26">
        <f t="shared" si="22"/>
        <v>51</v>
      </c>
      <c r="I505" s="26" t="str">
        <f t="shared" si="23"/>
        <v>V50</v>
      </c>
    </row>
    <row r="506" spans="1:9" ht="16" x14ac:dyDescent="0.2">
      <c r="A506" s="22" t="s">
        <v>334</v>
      </c>
      <c r="B506" s="22" t="s">
        <v>236</v>
      </c>
      <c r="C506" s="22"/>
      <c r="D506" s="22"/>
      <c r="E506" s="25" t="str">
        <f t="shared" si="21"/>
        <v>Kevin Kiernan</v>
      </c>
      <c r="F506" s="22" t="s">
        <v>11</v>
      </c>
      <c r="G506" s="23">
        <v>34711</v>
      </c>
      <c r="H506" s="28">
        <f t="shared" si="22"/>
        <v>24</v>
      </c>
      <c r="I506" s="26" t="str">
        <f t="shared" si="23"/>
        <v>SEN</v>
      </c>
    </row>
    <row r="507" spans="1:9" ht="16" x14ac:dyDescent="0.2">
      <c r="A507" t="s">
        <v>334</v>
      </c>
      <c r="B507" t="s">
        <v>236</v>
      </c>
      <c r="E507" s="25" t="str">
        <f t="shared" si="21"/>
        <v>Kevin Kiernan</v>
      </c>
      <c r="F507" t="s">
        <v>11</v>
      </c>
      <c r="G507" s="41">
        <v>34711</v>
      </c>
      <c r="H507" s="26">
        <f t="shared" si="22"/>
        <v>24</v>
      </c>
      <c r="I507" s="26" t="str">
        <f t="shared" si="23"/>
        <v>SEN</v>
      </c>
    </row>
    <row r="508" spans="1:9" x14ac:dyDescent="0.2">
      <c r="A508" t="s">
        <v>1005</v>
      </c>
      <c r="B508" t="s">
        <v>249</v>
      </c>
      <c r="E508" s="26" t="str">
        <f t="shared" si="21"/>
        <v>Lisa Kilby</v>
      </c>
      <c r="F508" t="s">
        <v>12</v>
      </c>
      <c r="G508" s="41">
        <v>25841</v>
      </c>
      <c r="H508" s="26">
        <f t="shared" si="22"/>
        <v>48</v>
      </c>
      <c r="I508" s="26" t="str">
        <f t="shared" si="23"/>
        <v>V40</v>
      </c>
    </row>
    <row r="509" spans="1:9" x14ac:dyDescent="0.2">
      <c r="A509" t="s">
        <v>1009</v>
      </c>
      <c r="B509" t="s">
        <v>1020</v>
      </c>
      <c r="E509" s="26" t="str">
        <f t="shared" si="21"/>
        <v>Rosealeen Killick</v>
      </c>
      <c r="F509" t="s">
        <v>12</v>
      </c>
      <c r="G509" s="41">
        <v>31095</v>
      </c>
      <c r="H509" s="26">
        <f t="shared" si="22"/>
        <v>34</v>
      </c>
      <c r="I509" s="26" t="str">
        <f t="shared" si="23"/>
        <v>SEN</v>
      </c>
    </row>
    <row r="510" spans="1:9" ht="16" x14ac:dyDescent="0.2">
      <c r="A510" s="22" t="s">
        <v>335</v>
      </c>
      <c r="B510" s="22" t="s">
        <v>109</v>
      </c>
      <c r="C510" s="22" t="s">
        <v>129</v>
      </c>
      <c r="D510" s="22"/>
      <c r="E510" s="25" t="str">
        <f t="shared" si="21"/>
        <v>Paul Kilmartin</v>
      </c>
      <c r="F510" s="22" t="s">
        <v>11</v>
      </c>
      <c r="G510" s="23">
        <v>27850</v>
      </c>
      <c r="H510" s="28">
        <f t="shared" si="22"/>
        <v>43</v>
      </c>
      <c r="I510" s="26" t="str">
        <f t="shared" si="23"/>
        <v>V40</v>
      </c>
    </row>
    <row r="511" spans="1:9" ht="16" x14ac:dyDescent="0.2">
      <c r="A511" t="s">
        <v>335</v>
      </c>
      <c r="B511" t="s">
        <v>109</v>
      </c>
      <c r="C511" t="s">
        <v>129</v>
      </c>
      <c r="E511" s="25" t="str">
        <f t="shared" si="21"/>
        <v>Paul Kilmartin</v>
      </c>
      <c r="F511" t="s">
        <v>11</v>
      </c>
      <c r="G511" s="41">
        <v>27850</v>
      </c>
      <c r="H511" s="26">
        <f t="shared" si="22"/>
        <v>43</v>
      </c>
      <c r="I511" s="26" t="str">
        <f t="shared" si="23"/>
        <v>V40</v>
      </c>
    </row>
    <row r="512" spans="1:9" ht="16" x14ac:dyDescent="0.2">
      <c r="A512" s="22" t="s">
        <v>336</v>
      </c>
      <c r="B512" s="22" t="s">
        <v>337</v>
      </c>
      <c r="C512" s="22"/>
      <c r="D512" s="22"/>
      <c r="E512" s="25" t="str">
        <f t="shared" si="21"/>
        <v>Stacey King</v>
      </c>
      <c r="F512" s="22" t="s">
        <v>11</v>
      </c>
      <c r="G512" s="23">
        <v>23026</v>
      </c>
      <c r="H512" s="28">
        <f t="shared" si="22"/>
        <v>56</v>
      </c>
      <c r="I512" s="26" t="str">
        <f t="shared" si="23"/>
        <v>V50</v>
      </c>
    </row>
    <row r="513" spans="1:9" ht="16" x14ac:dyDescent="0.2">
      <c r="A513" t="s">
        <v>336</v>
      </c>
      <c r="B513" t="s">
        <v>337</v>
      </c>
      <c r="E513" s="25" t="str">
        <f t="shared" si="21"/>
        <v>Stacey King</v>
      </c>
      <c r="F513" t="s">
        <v>11</v>
      </c>
      <c r="G513" s="41">
        <v>23026</v>
      </c>
      <c r="H513" s="28">
        <f t="shared" si="22"/>
        <v>56</v>
      </c>
      <c r="I513" s="26" t="str">
        <f t="shared" si="23"/>
        <v>V50</v>
      </c>
    </row>
    <row r="514" spans="1:9" ht="16" x14ac:dyDescent="0.2">
      <c r="A514" s="22" t="s">
        <v>338</v>
      </c>
      <c r="B514" s="22" t="s">
        <v>339</v>
      </c>
      <c r="C514" s="22"/>
      <c r="D514" s="22"/>
      <c r="E514" s="25" t="str">
        <f t="shared" si="21"/>
        <v>Stacy Kinloch</v>
      </c>
      <c r="F514" s="22" t="s">
        <v>12</v>
      </c>
      <c r="G514" s="23">
        <v>30618</v>
      </c>
      <c r="H514" s="28">
        <f t="shared" si="22"/>
        <v>35</v>
      </c>
      <c r="I514" s="26" t="str">
        <f t="shared" si="23"/>
        <v>SEN</v>
      </c>
    </row>
    <row r="515" spans="1:9" ht="16" x14ac:dyDescent="0.2">
      <c r="A515" t="s">
        <v>338</v>
      </c>
      <c r="B515" t="s">
        <v>339</v>
      </c>
      <c r="E515" s="25" t="str">
        <f t="shared" si="21"/>
        <v>Stacy Kinloch</v>
      </c>
      <c r="F515" t="s">
        <v>12</v>
      </c>
      <c r="G515" s="41">
        <v>30618</v>
      </c>
      <c r="H515" s="28">
        <f t="shared" si="22"/>
        <v>35</v>
      </c>
      <c r="I515" s="26" t="str">
        <f t="shared" si="23"/>
        <v>SEN</v>
      </c>
    </row>
    <row r="516" spans="1:9" ht="16" x14ac:dyDescent="0.2">
      <c r="A516" s="22" t="s">
        <v>340</v>
      </c>
      <c r="B516" s="22" t="s">
        <v>341</v>
      </c>
      <c r="C516" s="22"/>
      <c r="D516" s="22"/>
      <c r="E516" s="25" t="str">
        <f t="shared" ref="E516:E579" si="24">+B516&amp;" "&amp;A516</f>
        <v>Eleanor Knight</v>
      </c>
      <c r="F516" s="22" t="s">
        <v>12</v>
      </c>
      <c r="G516" s="23">
        <v>27035</v>
      </c>
      <c r="H516" s="28">
        <f t="shared" ref="H516:H579" si="25">+(YEAR($H$2)-YEAR(G516))+IF(G516=$H$2,0,IF(MONTH(G516)&gt;3,-1,))</f>
        <v>45</v>
      </c>
      <c r="I516" s="26" t="str">
        <f t="shared" ref="I516:I579" si="26">+VLOOKUP(H516,$L$3:$M$97,2,FALSE)</f>
        <v>V40</v>
      </c>
    </row>
    <row r="517" spans="1:9" ht="16" x14ac:dyDescent="0.2">
      <c r="A517" s="22" t="s">
        <v>340</v>
      </c>
      <c r="B517" s="22" t="s">
        <v>557</v>
      </c>
      <c r="C517" s="22" t="s">
        <v>542</v>
      </c>
      <c r="D517" s="22"/>
      <c r="E517" s="25" t="str">
        <f t="shared" si="24"/>
        <v>Matthew Knight</v>
      </c>
      <c r="F517" s="22" t="s">
        <v>11</v>
      </c>
      <c r="G517" s="23">
        <v>27210</v>
      </c>
      <c r="H517" s="28">
        <f t="shared" si="25"/>
        <v>44</v>
      </c>
      <c r="I517" s="26" t="str">
        <f t="shared" si="26"/>
        <v>V40</v>
      </c>
    </row>
    <row r="518" spans="1:9" ht="16" x14ac:dyDescent="0.2">
      <c r="A518" t="s">
        <v>340</v>
      </c>
      <c r="B518" t="s">
        <v>341</v>
      </c>
      <c r="E518" s="25" t="str">
        <f t="shared" si="24"/>
        <v>Eleanor Knight</v>
      </c>
      <c r="F518" t="s">
        <v>12</v>
      </c>
      <c r="G518" s="41">
        <v>27035</v>
      </c>
      <c r="H518" s="28">
        <f t="shared" si="25"/>
        <v>45</v>
      </c>
      <c r="I518" s="26" t="str">
        <f t="shared" si="26"/>
        <v>V40</v>
      </c>
    </row>
    <row r="519" spans="1:9" ht="16" x14ac:dyDescent="0.2">
      <c r="A519" t="s">
        <v>340</v>
      </c>
      <c r="B519" t="s">
        <v>557</v>
      </c>
      <c r="C519" t="s">
        <v>542</v>
      </c>
      <c r="E519" s="25" t="str">
        <f t="shared" si="24"/>
        <v>Matthew Knight</v>
      </c>
      <c r="F519" t="s">
        <v>11</v>
      </c>
      <c r="G519" s="41">
        <v>27210</v>
      </c>
      <c r="H519" s="26">
        <f t="shared" si="25"/>
        <v>44</v>
      </c>
      <c r="I519" s="26" t="str">
        <f t="shared" si="26"/>
        <v>V40</v>
      </c>
    </row>
    <row r="520" spans="1:9" x14ac:dyDescent="0.2">
      <c r="A520" t="s">
        <v>340</v>
      </c>
      <c r="B520" t="s">
        <v>496</v>
      </c>
      <c r="E520" s="26" t="str">
        <f t="shared" si="24"/>
        <v>Thomas Knight</v>
      </c>
      <c r="F520" t="s">
        <v>11</v>
      </c>
      <c r="G520" s="41">
        <v>31290</v>
      </c>
      <c r="H520" s="26">
        <f t="shared" si="25"/>
        <v>33</v>
      </c>
      <c r="I520" s="26" t="str">
        <f t="shared" si="26"/>
        <v>SEN</v>
      </c>
    </row>
    <row r="521" spans="1:9" ht="16" x14ac:dyDescent="0.2">
      <c r="A521" s="22" t="s">
        <v>342</v>
      </c>
      <c r="B521" s="22" t="s">
        <v>343</v>
      </c>
      <c r="C521" s="22"/>
      <c r="D521" s="22"/>
      <c r="E521" s="25" t="str">
        <f t="shared" si="24"/>
        <v>Marie Laffin</v>
      </c>
      <c r="F521" s="22" t="s">
        <v>12</v>
      </c>
      <c r="G521" s="23">
        <v>29116</v>
      </c>
      <c r="H521" s="28">
        <f t="shared" si="25"/>
        <v>39</v>
      </c>
      <c r="I521" s="26" t="str">
        <f t="shared" si="26"/>
        <v>SEN</v>
      </c>
    </row>
    <row r="522" spans="1:9" ht="16" x14ac:dyDescent="0.2">
      <c r="A522" t="s">
        <v>342</v>
      </c>
      <c r="B522" t="s">
        <v>343</v>
      </c>
      <c r="E522" s="25" t="str">
        <f t="shared" si="24"/>
        <v>Marie Laffin</v>
      </c>
      <c r="F522" t="s">
        <v>12</v>
      </c>
      <c r="G522" s="41">
        <v>29116</v>
      </c>
      <c r="H522" s="26">
        <f t="shared" si="25"/>
        <v>39</v>
      </c>
      <c r="I522" s="26" t="str">
        <f t="shared" si="26"/>
        <v>SEN</v>
      </c>
    </row>
    <row r="523" spans="1:9" ht="16" x14ac:dyDescent="0.2">
      <c r="A523" t="s">
        <v>749</v>
      </c>
      <c r="B523" t="s">
        <v>750</v>
      </c>
      <c r="E523" s="25" t="str">
        <f t="shared" si="24"/>
        <v>Jen Laid</v>
      </c>
      <c r="F523" t="s">
        <v>12</v>
      </c>
      <c r="G523" s="41">
        <v>30442</v>
      </c>
      <c r="H523" s="26">
        <f t="shared" si="25"/>
        <v>35</v>
      </c>
      <c r="I523" s="26" t="str">
        <f t="shared" si="26"/>
        <v>SEN</v>
      </c>
    </row>
    <row r="524" spans="1:9" ht="16" x14ac:dyDescent="0.2">
      <c r="A524" t="s">
        <v>751</v>
      </c>
      <c r="B524" t="s">
        <v>752</v>
      </c>
      <c r="E524" s="25" t="str">
        <f t="shared" si="24"/>
        <v>Vlatka Lake</v>
      </c>
      <c r="F524" t="s">
        <v>12</v>
      </c>
      <c r="G524" s="41">
        <v>27331</v>
      </c>
      <c r="H524" s="28">
        <f t="shared" si="25"/>
        <v>44</v>
      </c>
      <c r="I524" s="26" t="str">
        <f t="shared" si="26"/>
        <v>V40</v>
      </c>
    </row>
    <row r="525" spans="1:9" ht="16" x14ac:dyDescent="0.2">
      <c r="A525" s="22" t="s">
        <v>344</v>
      </c>
      <c r="B525" s="22" t="s">
        <v>345</v>
      </c>
      <c r="C525" s="22"/>
      <c r="D525" s="22"/>
      <c r="E525" s="25" t="str">
        <f t="shared" si="24"/>
        <v>Debra Langridge</v>
      </c>
      <c r="F525" s="22" t="s">
        <v>12</v>
      </c>
      <c r="G525" s="23">
        <v>21773</v>
      </c>
      <c r="H525" s="28">
        <f t="shared" si="25"/>
        <v>59</v>
      </c>
      <c r="I525" s="26" t="str">
        <f t="shared" si="26"/>
        <v>V50</v>
      </c>
    </row>
    <row r="526" spans="1:9" ht="16" x14ac:dyDescent="0.2">
      <c r="A526" t="s">
        <v>344</v>
      </c>
      <c r="B526" t="s">
        <v>345</v>
      </c>
      <c r="E526" s="25" t="str">
        <f t="shared" si="24"/>
        <v>Debra Langridge</v>
      </c>
      <c r="F526" t="s">
        <v>12</v>
      </c>
      <c r="G526" s="41">
        <v>21773</v>
      </c>
      <c r="H526" s="28">
        <f t="shared" si="25"/>
        <v>59</v>
      </c>
      <c r="I526" s="26" t="str">
        <f t="shared" si="26"/>
        <v>V50</v>
      </c>
    </row>
    <row r="527" spans="1:9" ht="16" x14ac:dyDescent="0.2">
      <c r="A527" s="22" t="s">
        <v>346</v>
      </c>
      <c r="B527" s="22" t="s">
        <v>600</v>
      </c>
      <c r="C527" s="22" t="s">
        <v>129</v>
      </c>
      <c r="D527" s="22"/>
      <c r="E527" s="25" t="str">
        <f t="shared" si="24"/>
        <v>Colin Latham</v>
      </c>
      <c r="F527" s="22" t="s">
        <v>11</v>
      </c>
      <c r="G527" s="23">
        <v>23139</v>
      </c>
      <c r="H527" s="28">
        <f t="shared" si="25"/>
        <v>55</v>
      </c>
      <c r="I527" s="26" t="str">
        <f t="shared" si="26"/>
        <v>V50</v>
      </c>
    </row>
    <row r="528" spans="1:9" ht="16" x14ac:dyDescent="0.2">
      <c r="A528" t="s">
        <v>346</v>
      </c>
      <c r="B528" t="s">
        <v>600</v>
      </c>
      <c r="C528" t="s">
        <v>129</v>
      </c>
      <c r="E528" s="25" t="str">
        <f t="shared" si="24"/>
        <v>Colin Latham</v>
      </c>
      <c r="F528" t="s">
        <v>11</v>
      </c>
      <c r="G528" s="41">
        <v>23139</v>
      </c>
      <c r="H528" s="28">
        <f t="shared" si="25"/>
        <v>55</v>
      </c>
      <c r="I528" s="26" t="str">
        <f t="shared" si="26"/>
        <v>V50</v>
      </c>
    </row>
    <row r="529" spans="1:9" ht="16" x14ac:dyDescent="0.2">
      <c r="A529" s="22" t="s">
        <v>347</v>
      </c>
      <c r="B529" s="22" t="s">
        <v>348</v>
      </c>
      <c r="C529" s="22"/>
      <c r="D529" s="22"/>
      <c r="E529" s="25" t="str">
        <f t="shared" si="24"/>
        <v>Andre Le Cornu</v>
      </c>
      <c r="F529" s="22" t="s">
        <v>11</v>
      </c>
      <c r="G529" s="23">
        <v>27792</v>
      </c>
      <c r="H529" s="28">
        <f t="shared" si="25"/>
        <v>43</v>
      </c>
      <c r="I529" s="26" t="str">
        <f t="shared" si="26"/>
        <v>V40</v>
      </c>
    </row>
    <row r="530" spans="1:9" ht="16" x14ac:dyDescent="0.2">
      <c r="A530" t="s">
        <v>347</v>
      </c>
      <c r="B530" t="s">
        <v>348</v>
      </c>
      <c r="E530" s="25" t="str">
        <f t="shared" si="24"/>
        <v>Andre Le Cornu</v>
      </c>
      <c r="F530" t="s">
        <v>11</v>
      </c>
      <c r="G530" s="41">
        <v>27792</v>
      </c>
      <c r="H530" s="26">
        <f t="shared" si="25"/>
        <v>43</v>
      </c>
      <c r="I530" s="26" t="str">
        <f t="shared" si="26"/>
        <v>V40</v>
      </c>
    </row>
    <row r="531" spans="1:9" ht="16" x14ac:dyDescent="0.2">
      <c r="A531" s="22" t="s">
        <v>349</v>
      </c>
      <c r="B531" s="22" t="s">
        <v>109</v>
      </c>
      <c r="C531" s="22"/>
      <c r="D531" s="22"/>
      <c r="E531" s="25" t="str">
        <f t="shared" si="24"/>
        <v>Paul Leishman</v>
      </c>
      <c r="F531" s="22" t="s">
        <v>11</v>
      </c>
      <c r="G531" s="23">
        <v>26684</v>
      </c>
      <c r="H531" s="28">
        <f t="shared" si="25"/>
        <v>46</v>
      </c>
      <c r="I531" s="26" t="str">
        <f t="shared" si="26"/>
        <v>V40</v>
      </c>
    </row>
    <row r="532" spans="1:9" ht="16" x14ac:dyDescent="0.2">
      <c r="A532" t="s">
        <v>349</v>
      </c>
      <c r="B532" t="s">
        <v>109</v>
      </c>
      <c r="E532" s="25" t="str">
        <f t="shared" si="24"/>
        <v>Paul Leishman</v>
      </c>
      <c r="F532" t="s">
        <v>11</v>
      </c>
      <c r="G532" s="41">
        <v>26684</v>
      </c>
      <c r="H532" s="26">
        <f t="shared" si="25"/>
        <v>46</v>
      </c>
      <c r="I532" s="26" t="str">
        <f t="shared" si="26"/>
        <v>V40</v>
      </c>
    </row>
    <row r="533" spans="1:9" ht="16" x14ac:dyDescent="0.2">
      <c r="A533" s="22" t="s">
        <v>350</v>
      </c>
      <c r="B533" s="22" t="s">
        <v>298</v>
      </c>
      <c r="C533" s="22"/>
      <c r="D533" s="22"/>
      <c r="E533" s="25" t="str">
        <f t="shared" si="24"/>
        <v>Jack Lewis</v>
      </c>
      <c r="F533" s="22" t="s">
        <v>11</v>
      </c>
      <c r="G533" s="23">
        <v>23315</v>
      </c>
      <c r="H533" s="28">
        <f t="shared" si="25"/>
        <v>55</v>
      </c>
      <c r="I533" s="26" t="str">
        <f t="shared" si="26"/>
        <v>V50</v>
      </c>
    </row>
    <row r="534" spans="1:9" ht="16" x14ac:dyDescent="0.2">
      <c r="A534" t="s">
        <v>350</v>
      </c>
      <c r="B534" t="s">
        <v>298</v>
      </c>
      <c r="E534" s="25" t="str">
        <f t="shared" si="24"/>
        <v>Jack Lewis</v>
      </c>
      <c r="F534" t="s">
        <v>11</v>
      </c>
      <c r="G534" s="41">
        <v>23315</v>
      </c>
      <c r="H534" s="26">
        <f t="shared" si="25"/>
        <v>55</v>
      </c>
      <c r="I534" s="26" t="str">
        <f t="shared" si="26"/>
        <v>V50</v>
      </c>
    </row>
    <row r="535" spans="1:9" ht="16" x14ac:dyDescent="0.2">
      <c r="A535" t="s">
        <v>350</v>
      </c>
      <c r="B535" t="s">
        <v>753</v>
      </c>
      <c r="E535" s="25" t="str">
        <f t="shared" si="24"/>
        <v>Vicki Lewis</v>
      </c>
      <c r="F535" t="s">
        <v>12</v>
      </c>
      <c r="G535" s="41">
        <v>28209</v>
      </c>
      <c r="H535" s="28">
        <f t="shared" si="25"/>
        <v>42</v>
      </c>
      <c r="I535" s="26" t="str">
        <f t="shared" si="26"/>
        <v>V40</v>
      </c>
    </row>
    <row r="536" spans="1:9" ht="16" x14ac:dyDescent="0.2">
      <c r="A536" s="22" t="s">
        <v>351</v>
      </c>
      <c r="B536" s="22" t="s">
        <v>171</v>
      </c>
      <c r="C536" s="22"/>
      <c r="D536" s="22"/>
      <c r="E536" s="25" t="str">
        <f t="shared" si="24"/>
        <v>Mark Liddiard</v>
      </c>
      <c r="F536" s="22" t="s">
        <v>11</v>
      </c>
      <c r="G536" s="23">
        <v>30907</v>
      </c>
      <c r="H536" s="28">
        <f t="shared" si="25"/>
        <v>34</v>
      </c>
      <c r="I536" s="26" t="str">
        <f t="shared" si="26"/>
        <v>SEN</v>
      </c>
    </row>
    <row r="537" spans="1:9" ht="16" x14ac:dyDescent="0.2">
      <c r="A537" t="s">
        <v>351</v>
      </c>
      <c r="B537" t="s">
        <v>171</v>
      </c>
      <c r="E537" s="25" t="str">
        <f t="shared" si="24"/>
        <v>Mark Liddiard</v>
      </c>
      <c r="F537" t="s">
        <v>11</v>
      </c>
      <c r="G537" s="41">
        <v>30907</v>
      </c>
      <c r="H537" s="28">
        <f t="shared" si="25"/>
        <v>34</v>
      </c>
      <c r="I537" s="26" t="str">
        <f t="shared" si="26"/>
        <v>SEN</v>
      </c>
    </row>
    <row r="538" spans="1:9" ht="16" x14ac:dyDescent="0.2">
      <c r="A538" s="22" t="s">
        <v>352</v>
      </c>
      <c r="B538" s="22" t="s">
        <v>295</v>
      </c>
      <c r="C538" s="22"/>
      <c r="D538" s="22"/>
      <c r="E538" s="25" t="str">
        <f t="shared" si="24"/>
        <v>Kirsty Liristis</v>
      </c>
      <c r="F538" s="22" t="s">
        <v>12</v>
      </c>
      <c r="G538" s="23">
        <v>27559</v>
      </c>
      <c r="H538" s="28">
        <f t="shared" si="25"/>
        <v>43</v>
      </c>
      <c r="I538" s="26" t="str">
        <f t="shared" si="26"/>
        <v>V40</v>
      </c>
    </row>
    <row r="539" spans="1:9" ht="16" x14ac:dyDescent="0.2">
      <c r="A539" s="22" t="s">
        <v>353</v>
      </c>
      <c r="B539" s="22" t="s">
        <v>354</v>
      </c>
      <c r="C539" s="22"/>
      <c r="D539" s="22"/>
      <c r="E539" s="25" t="str">
        <f t="shared" si="24"/>
        <v>Robyn lister</v>
      </c>
      <c r="F539" s="22" t="s">
        <v>12</v>
      </c>
      <c r="G539" s="23">
        <v>25460</v>
      </c>
      <c r="H539" s="28">
        <f t="shared" si="25"/>
        <v>49</v>
      </c>
      <c r="I539" s="26" t="str">
        <f t="shared" si="26"/>
        <v>V40</v>
      </c>
    </row>
    <row r="540" spans="1:9" ht="16" x14ac:dyDescent="0.2">
      <c r="A540" t="s">
        <v>353</v>
      </c>
      <c r="B540" t="s">
        <v>354</v>
      </c>
      <c r="E540" s="25" t="str">
        <f t="shared" si="24"/>
        <v>Robyn lister</v>
      </c>
      <c r="F540" t="s">
        <v>12</v>
      </c>
      <c r="G540" s="41">
        <v>25460</v>
      </c>
      <c r="H540" s="28">
        <f t="shared" si="25"/>
        <v>49</v>
      </c>
      <c r="I540" s="26" t="str">
        <f t="shared" si="26"/>
        <v>V40</v>
      </c>
    </row>
    <row r="541" spans="1:9" ht="16" x14ac:dyDescent="0.2">
      <c r="A541" s="22" t="s">
        <v>355</v>
      </c>
      <c r="B541" s="22" t="s">
        <v>96</v>
      </c>
      <c r="C541" s="22" t="s">
        <v>601</v>
      </c>
      <c r="D541" s="22" t="s">
        <v>602</v>
      </c>
      <c r="E541" s="25" t="str">
        <f t="shared" si="24"/>
        <v>Sandra Lomas</v>
      </c>
      <c r="F541" s="22" t="s">
        <v>12</v>
      </c>
      <c r="G541" s="23">
        <v>23152</v>
      </c>
      <c r="H541" s="28">
        <f t="shared" si="25"/>
        <v>55</v>
      </c>
      <c r="I541" s="26" t="str">
        <f t="shared" si="26"/>
        <v>V50</v>
      </c>
    </row>
    <row r="542" spans="1:9" ht="16" x14ac:dyDescent="0.2">
      <c r="A542" t="s">
        <v>355</v>
      </c>
      <c r="B542" t="s">
        <v>96</v>
      </c>
      <c r="C542" t="s">
        <v>601</v>
      </c>
      <c r="D542" t="s">
        <v>602</v>
      </c>
      <c r="E542" s="25" t="str">
        <f t="shared" si="24"/>
        <v>Sandra Lomas</v>
      </c>
      <c r="F542" t="s">
        <v>12</v>
      </c>
      <c r="G542" s="41">
        <v>23152</v>
      </c>
      <c r="H542" s="26">
        <f t="shared" si="25"/>
        <v>55</v>
      </c>
      <c r="I542" s="26" t="str">
        <f t="shared" si="26"/>
        <v>V50</v>
      </c>
    </row>
    <row r="543" spans="1:9" ht="16" x14ac:dyDescent="0.2">
      <c r="A543" s="22" t="s">
        <v>356</v>
      </c>
      <c r="B543" s="22" t="s">
        <v>84</v>
      </c>
      <c r="C543" s="22"/>
      <c r="D543" s="22"/>
      <c r="E543" s="25" t="str">
        <f t="shared" si="24"/>
        <v>Simon Lowe</v>
      </c>
      <c r="F543" s="22" t="s">
        <v>11</v>
      </c>
      <c r="G543" s="23">
        <v>27568</v>
      </c>
      <c r="H543" s="28">
        <f t="shared" si="25"/>
        <v>43</v>
      </c>
      <c r="I543" s="26" t="str">
        <f t="shared" si="26"/>
        <v>V40</v>
      </c>
    </row>
    <row r="544" spans="1:9" ht="16" x14ac:dyDescent="0.2">
      <c r="A544" t="s">
        <v>356</v>
      </c>
      <c r="B544" t="s">
        <v>84</v>
      </c>
      <c r="E544" s="25" t="str">
        <f t="shared" si="24"/>
        <v>Simon Lowe</v>
      </c>
      <c r="F544" t="s">
        <v>11</v>
      </c>
      <c r="G544" s="41">
        <v>27568</v>
      </c>
      <c r="H544" s="26">
        <f t="shared" si="25"/>
        <v>43</v>
      </c>
      <c r="I544" s="26" t="str">
        <f t="shared" si="26"/>
        <v>V40</v>
      </c>
    </row>
    <row r="545" spans="1:9" ht="16" x14ac:dyDescent="0.2">
      <c r="A545" s="22" t="s">
        <v>357</v>
      </c>
      <c r="B545" s="22" t="s">
        <v>324</v>
      </c>
      <c r="C545" s="22" t="s">
        <v>282</v>
      </c>
      <c r="D545" s="22"/>
      <c r="E545" s="25" t="str">
        <f t="shared" si="24"/>
        <v>Adrian Luscombe</v>
      </c>
      <c r="F545" s="22" t="s">
        <v>11</v>
      </c>
      <c r="G545" s="23">
        <v>25730</v>
      </c>
      <c r="H545" s="28">
        <f t="shared" si="25"/>
        <v>48</v>
      </c>
      <c r="I545" s="26" t="str">
        <f t="shared" si="26"/>
        <v>V40</v>
      </c>
    </row>
    <row r="546" spans="1:9" ht="16" x14ac:dyDescent="0.2">
      <c r="A546" s="22" t="s">
        <v>357</v>
      </c>
      <c r="B546" s="22" t="s">
        <v>527</v>
      </c>
      <c r="C546" s="22" t="s">
        <v>603</v>
      </c>
      <c r="D546" s="22"/>
      <c r="E546" s="25" t="str">
        <f t="shared" si="24"/>
        <v>Sarah Luscombe</v>
      </c>
      <c r="F546" s="22" t="s">
        <v>12</v>
      </c>
      <c r="G546" s="23">
        <v>27090</v>
      </c>
      <c r="H546" s="28">
        <f t="shared" si="25"/>
        <v>45</v>
      </c>
      <c r="I546" s="26" t="str">
        <f t="shared" si="26"/>
        <v>V40</v>
      </c>
    </row>
    <row r="547" spans="1:9" ht="16" x14ac:dyDescent="0.2">
      <c r="A547" t="s">
        <v>357</v>
      </c>
      <c r="B547" t="s">
        <v>324</v>
      </c>
      <c r="C547" t="s">
        <v>282</v>
      </c>
      <c r="E547" s="25" t="str">
        <f t="shared" si="24"/>
        <v>Adrian Luscombe</v>
      </c>
      <c r="F547" t="s">
        <v>11</v>
      </c>
      <c r="G547" s="41">
        <v>25730</v>
      </c>
      <c r="H547" s="26">
        <f t="shared" si="25"/>
        <v>48</v>
      </c>
      <c r="I547" s="26" t="str">
        <f t="shared" si="26"/>
        <v>V40</v>
      </c>
    </row>
    <row r="548" spans="1:9" ht="16" x14ac:dyDescent="0.2">
      <c r="A548" t="s">
        <v>357</v>
      </c>
      <c r="B548" t="s">
        <v>527</v>
      </c>
      <c r="C548" t="s">
        <v>603</v>
      </c>
      <c r="E548" s="25" t="str">
        <f t="shared" si="24"/>
        <v>Sarah Luscombe</v>
      </c>
      <c r="F548" t="s">
        <v>12</v>
      </c>
      <c r="G548" s="41">
        <v>27090</v>
      </c>
      <c r="H548" s="28">
        <f t="shared" si="25"/>
        <v>45</v>
      </c>
      <c r="I548" s="26" t="str">
        <f t="shared" si="26"/>
        <v>V40</v>
      </c>
    </row>
    <row r="549" spans="1:9" ht="16" x14ac:dyDescent="0.2">
      <c r="A549" t="s">
        <v>754</v>
      </c>
      <c r="B549" t="s">
        <v>599</v>
      </c>
      <c r="C549" t="s">
        <v>369</v>
      </c>
      <c r="E549" s="25" t="str">
        <f t="shared" si="24"/>
        <v>Claire Lytton</v>
      </c>
      <c r="F549" t="s">
        <v>12</v>
      </c>
      <c r="G549" s="41">
        <v>27093</v>
      </c>
      <c r="H549" s="28">
        <f t="shared" si="25"/>
        <v>45</v>
      </c>
      <c r="I549" s="26" t="str">
        <f t="shared" si="26"/>
        <v>V40</v>
      </c>
    </row>
    <row r="550" spans="1:9" ht="16" x14ac:dyDescent="0.2">
      <c r="A550" s="22" t="s">
        <v>359</v>
      </c>
      <c r="B550" s="22" t="s">
        <v>240</v>
      </c>
      <c r="C550" s="22"/>
      <c r="D550" s="22"/>
      <c r="E550" s="25" t="str">
        <f t="shared" si="24"/>
        <v>George MacDonald</v>
      </c>
      <c r="F550" s="22" t="s">
        <v>11</v>
      </c>
      <c r="G550" s="23">
        <v>21129</v>
      </c>
      <c r="H550" s="28">
        <f t="shared" si="25"/>
        <v>61</v>
      </c>
      <c r="I550" s="26" t="str">
        <f t="shared" si="26"/>
        <v>V60+</v>
      </c>
    </row>
    <row r="551" spans="1:9" ht="16" x14ac:dyDescent="0.2">
      <c r="A551" t="s">
        <v>359</v>
      </c>
      <c r="B551" t="s">
        <v>240</v>
      </c>
      <c r="E551" s="25" t="str">
        <f t="shared" si="24"/>
        <v>George MacDonald</v>
      </c>
      <c r="F551" t="s">
        <v>11</v>
      </c>
      <c r="G551" s="41">
        <v>21129</v>
      </c>
      <c r="H551" s="26">
        <f t="shared" si="25"/>
        <v>61</v>
      </c>
      <c r="I551" s="26" t="str">
        <f t="shared" si="26"/>
        <v>V60+</v>
      </c>
    </row>
    <row r="552" spans="1:9" x14ac:dyDescent="0.2">
      <c r="A552" t="s">
        <v>907</v>
      </c>
      <c r="B552" t="s">
        <v>908</v>
      </c>
      <c r="E552" s="26" t="str">
        <f t="shared" si="24"/>
        <v>Claudia Machado</v>
      </c>
      <c r="F552" t="s">
        <v>12</v>
      </c>
      <c r="G552" s="41">
        <v>33320</v>
      </c>
      <c r="H552" s="28">
        <f t="shared" si="25"/>
        <v>28</v>
      </c>
      <c r="I552" s="26" t="str">
        <f t="shared" si="26"/>
        <v>SEN</v>
      </c>
    </row>
    <row r="553" spans="1:9" ht="16" x14ac:dyDescent="0.2">
      <c r="A553" s="22" t="s">
        <v>360</v>
      </c>
      <c r="B553" s="22" t="s">
        <v>149</v>
      </c>
      <c r="C553" s="22"/>
      <c r="D553" s="22"/>
      <c r="E553" s="25" t="str">
        <f t="shared" si="24"/>
        <v>Helen Maisey</v>
      </c>
      <c r="F553" s="22" t="s">
        <v>12</v>
      </c>
      <c r="G553" s="23">
        <v>29206</v>
      </c>
      <c r="H553" s="28">
        <f t="shared" si="25"/>
        <v>39</v>
      </c>
      <c r="I553" s="26" t="str">
        <f t="shared" si="26"/>
        <v>SEN</v>
      </c>
    </row>
    <row r="554" spans="1:9" ht="16" x14ac:dyDescent="0.2">
      <c r="A554" t="s">
        <v>360</v>
      </c>
      <c r="B554" t="s">
        <v>149</v>
      </c>
      <c r="E554" s="25" t="str">
        <f t="shared" si="24"/>
        <v>Helen Maisey</v>
      </c>
      <c r="F554" t="s">
        <v>12</v>
      </c>
      <c r="G554" s="41">
        <v>29206</v>
      </c>
      <c r="H554" s="26">
        <f t="shared" si="25"/>
        <v>39</v>
      </c>
      <c r="I554" s="26" t="str">
        <f t="shared" si="26"/>
        <v>SEN</v>
      </c>
    </row>
    <row r="555" spans="1:9" x14ac:dyDescent="0.2">
      <c r="A555" t="s">
        <v>1007</v>
      </c>
      <c r="B555" t="s">
        <v>149</v>
      </c>
      <c r="E555" s="26" t="str">
        <f t="shared" si="24"/>
        <v>Helen Manchester</v>
      </c>
      <c r="F555" t="s">
        <v>12</v>
      </c>
      <c r="G555" s="41">
        <v>29155</v>
      </c>
      <c r="H555" s="26">
        <f t="shared" si="25"/>
        <v>39</v>
      </c>
      <c r="I555" s="26" t="str">
        <f t="shared" si="26"/>
        <v>SEN</v>
      </c>
    </row>
    <row r="556" spans="1:9" ht="16" x14ac:dyDescent="0.2">
      <c r="A556" s="22" t="s">
        <v>361</v>
      </c>
      <c r="B556" s="22" t="s">
        <v>362</v>
      </c>
      <c r="C556" s="22"/>
      <c r="D556" s="22"/>
      <c r="E556" s="25" t="str">
        <f t="shared" si="24"/>
        <v>Natasha Mansell</v>
      </c>
      <c r="F556" s="22" t="s">
        <v>12</v>
      </c>
      <c r="G556" s="23">
        <v>30547</v>
      </c>
      <c r="H556" s="28">
        <f t="shared" si="25"/>
        <v>35</v>
      </c>
      <c r="I556" s="26" t="str">
        <f t="shared" si="26"/>
        <v>SEN</v>
      </c>
    </row>
    <row r="557" spans="1:9" ht="16" x14ac:dyDescent="0.2">
      <c r="A557" s="22" t="s">
        <v>363</v>
      </c>
      <c r="B557" s="22" t="s">
        <v>364</v>
      </c>
      <c r="C557" s="22"/>
      <c r="D557" s="22"/>
      <c r="E557" s="25" t="str">
        <f t="shared" si="24"/>
        <v>Scott Marlin</v>
      </c>
      <c r="F557" s="22" t="s">
        <v>11</v>
      </c>
      <c r="G557" s="23">
        <v>27247</v>
      </c>
      <c r="H557" s="28">
        <f t="shared" si="25"/>
        <v>44</v>
      </c>
      <c r="I557" s="26" t="str">
        <f t="shared" si="26"/>
        <v>V40</v>
      </c>
    </row>
    <row r="558" spans="1:9" ht="16" x14ac:dyDescent="0.2">
      <c r="A558" t="s">
        <v>363</v>
      </c>
      <c r="B558" t="s">
        <v>364</v>
      </c>
      <c r="E558" s="25" t="str">
        <f t="shared" si="24"/>
        <v>Scott Marlin</v>
      </c>
      <c r="F558" t="s">
        <v>11</v>
      </c>
      <c r="G558" s="41">
        <v>27247</v>
      </c>
      <c r="H558" s="26">
        <f t="shared" si="25"/>
        <v>44</v>
      </c>
      <c r="I558" s="26" t="str">
        <f t="shared" si="26"/>
        <v>V40</v>
      </c>
    </row>
    <row r="559" spans="1:9" ht="16" x14ac:dyDescent="0.2">
      <c r="A559" s="22" t="s">
        <v>365</v>
      </c>
      <c r="B559" s="22" t="s">
        <v>177</v>
      </c>
      <c r="C559" s="22"/>
      <c r="D559" s="22"/>
      <c r="E559" s="25" t="str">
        <f t="shared" si="24"/>
        <v>James Marshall</v>
      </c>
      <c r="F559" s="22" t="s">
        <v>11</v>
      </c>
      <c r="G559" s="23">
        <v>28378</v>
      </c>
      <c r="H559" s="28">
        <f t="shared" si="25"/>
        <v>41</v>
      </c>
      <c r="I559" s="26" t="str">
        <f t="shared" si="26"/>
        <v>V40</v>
      </c>
    </row>
    <row r="560" spans="1:9" ht="16" x14ac:dyDescent="0.2">
      <c r="A560" t="s">
        <v>365</v>
      </c>
      <c r="B560" t="s">
        <v>177</v>
      </c>
      <c r="E560" s="25" t="str">
        <f t="shared" si="24"/>
        <v>James Marshall</v>
      </c>
      <c r="F560" t="s">
        <v>11</v>
      </c>
      <c r="G560" s="41">
        <v>28378</v>
      </c>
      <c r="H560" s="28">
        <f t="shared" si="25"/>
        <v>41</v>
      </c>
      <c r="I560" s="26" t="str">
        <f t="shared" si="26"/>
        <v>V40</v>
      </c>
    </row>
    <row r="561" spans="1:9" x14ac:dyDescent="0.2">
      <c r="A561" t="s">
        <v>964</v>
      </c>
      <c r="B561" s="6" t="s">
        <v>272</v>
      </c>
      <c r="E561" s="26" t="str">
        <f t="shared" si="24"/>
        <v>Joanne Marston</v>
      </c>
      <c r="F561" t="s">
        <v>12</v>
      </c>
      <c r="G561" s="41">
        <v>28652</v>
      </c>
      <c r="H561" s="26">
        <f t="shared" si="25"/>
        <v>40</v>
      </c>
      <c r="I561" s="26" t="str">
        <f t="shared" si="26"/>
        <v>V40</v>
      </c>
    </row>
    <row r="562" spans="1:9" ht="16" x14ac:dyDescent="0.2">
      <c r="A562" s="22" t="s">
        <v>366</v>
      </c>
      <c r="B562" s="22" t="s">
        <v>367</v>
      </c>
      <c r="C562" s="22"/>
      <c r="D562" s="22"/>
      <c r="E562" s="25" t="str">
        <f t="shared" si="24"/>
        <v>Ben Martin-Dye</v>
      </c>
      <c r="F562" s="22" t="s">
        <v>11</v>
      </c>
      <c r="G562" s="23">
        <v>25449</v>
      </c>
      <c r="H562" s="28">
        <f t="shared" si="25"/>
        <v>49</v>
      </c>
      <c r="I562" s="26" t="str">
        <f t="shared" si="26"/>
        <v>V40</v>
      </c>
    </row>
    <row r="563" spans="1:9" ht="16" x14ac:dyDescent="0.2">
      <c r="A563" s="22" t="s">
        <v>368</v>
      </c>
      <c r="B563" s="22" t="s">
        <v>369</v>
      </c>
      <c r="C563" s="22"/>
      <c r="D563" s="22"/>
      <c r="E563" s="25" t="str">
        <f t="shared" si="24"/>
        <v>Alison Matthews</v>
      </c>
      <c r="F563" s="22" t="s">
        <v>12</v>
      </c>
      <c r="G563" s="23">
        <v>29697</v>
      </c>
      <c r="H563" s="28">
        <f t="shared" si="25"/>
        <v>37</v>
      </c>
      <c r="I563" s="26" t="str">
        <f t="shared" si="26"/>
        <v>SEN</v>
      </c>
    </row>
    <row r="564" spans="1:9" ht="16" x14ac:dyDescent="0.2">
      <c r="A564" t="s">
        <v>368</v>
      </c>
      <c r="B564" t="s">
        <v>369</v>
      </c>
      <c r="E564" s="25" t="str">
        <f t="shared" si="24"/>
        <v>Alison Matthews</v>
      </c>
      <c r="F564" t="s">
        <v>12</v>
      </c>
      <c r="G564" s="41">
        <v>29697</v>
      </c>
      <c r="H564" s="28">
        <f t="shared" si="25"/>
        <v>37</v>
      </c>
      <c r="I564" s="26" t="str">
        <f t="shared" si="26"/>
        <v>SEN</v>
      </c>
    </row>
    <row r="565" spans="1:9" ht="16" x14ac:dyDescent="0.2">
      <c r="A565" t="s">
        <v>368</v>
      </c>
      <c r="B565" t="s">
        <v>567</v>
      </c>
      <c r="C565" t="s">
        <v>120</v>
      </c>
      <c r="E565" s="25" t="str">
        <f t="shared" si="24"/>
        <v>Ian Matthews</v>
      </c>
      <c r="F565" t="s">
        <v>11</v>
      </c>
      <c r="G565" s="41">
        <v>29420</v>
      </c>
      <c r="H565" s="28">
        <f t="shared" si="25"/>
        <v>38</v>
      </c>
      <c r="I565" s="26" t="str">
        <f t="shared" si="26"/>
        <v>SEN</v>
      </c>
    </row>
    <row r="566" spans="1:9" ht="16" x14ac:dyDescent="0.2">
      <c r="A566" t="s">
        <v>368</v>
      </c>
      <c r="B566" t="s">
        <v>831</v>
      </c>
      <c r="C566" t="s">
        <v>143</v>
      </c>
      <c r="E566" s="25" t="str">
        <f t="shared" si="24"/>
        <v>Leeann Matthews</v>
      </c>
      <c r="F566" t="s">
        <v>12</v>
      </c>
      <c r="G566" s="41">
        <v>28600</v>
      </c>
      <c r="H566" s="26">
        <f t="shared" si="25"/>
        <v>40</v>
      </c>
      <c r="I566" s="26" t="str">
        <f t="shared" si="26"/>
        <v>V40</v>
      </c>
    </row>
    <row r="567" spans="1:9" ht="16" x14ac:dyDescent="0.2">
      <c r="A567" s="22" t="s">
        <v>370</v>
      </c>
      <c r="B567" s="22" t="s">
        <v>120</v>
      </c>
      <c r="C567" s="22"/>
      <c r="D567" s="22"/>
      <c r="E567" s="25" t="str">
        <f t="shared" si="24"/>
        <v>Peter May</v>
      </c>
      <c r="F567" s="22" t="s">
        <v>11</v>
      </c>
      <c r="G567" s="23">
        <v>16195</v>
      </c>
      <c r="H567" s="28">
        <f t="shared" si="25"/>
        <v>74</v>
      </c>
      <c r="I567" s="26" t="str">
        <f t="shared" si="26"/>
        <v>V60+</v>
      </c>
    </row>
    <row r="568" spans="1:9" ht="16" x14ac:dyDescent="0.2">
      <c r="A568" t="s">
        <v>370</v>
      </c>
      <c r="B568" t="s">
        <v>120</v>
      </c>
      <c r="E568" s="25" t="str">
        <f t="shared" si="24"/>
        <v>Peter May</v>
      </c>
      <c r="F568" t="s">
        <v>11</v>
      </c>
      <c r="G568" s="41">
        <v>16195</v>
      </c>
      <c r="H568" s="26">
        <f t="shared" si="25"/>
        <v>74</v>
      </c>
      <c r="I568" s="26" t="str">
        <f t="shared" si="26"/>
        <v>V60+</v>
      </c>
    </row>
    <row r="569" spans="1:9" ht="16" x14ac:dyDescent="0.2">
      <c r="A569" s="22" t="s">
        <v>371</v>
      </c>
      <c r="B569" s="22" t="s">
        <v>372</v>
      </c>
      <c r="C569" s="22"/>
      <c r="D569" s="22"/>
      <c r="E569" s="25" t="str">
        <f t="shared" si="24"/>
        <v>Bradley McBain</v>
      </c>
      <c r="F569" s="22" t="s">
        <v>11</v>
      </c>
      <c r="G569" s="23">
        <v>29008</v>
      </c>
      <c r="H569" s="28">
        <f t="shared" si="25"/>
        <v>39</v>
      </c>
      <c r="I569" s="26" t="str">
        <f t="shared" si="26"/>
        <v>SEN</v>
      </c>
    </row>
    <row r="570" spans="1:9" ht="16" x14ac:dyDescent="0.2">
      <c r="A570" t="s">
        <v>371</v>
      </c>
      <c r="B570" t="s">
        <v>372</v>
      </c>
      <c r="E570" s="25" t="str">
        <f t="shared" si="24"/>
        <v>Bradley McBain</v>
      </c>
      <c r="F570" t="s">
        <v>11</v>
      </c>
      <c r="G570" s="41">
        <v>29008</v>
      </c>
      <c r="H570" s="26">
        <f t="shared" si="25"/>
        <v>39</v>
      </c>
      <c r="I570" s="26" t="str">
        <f t="shared" si="26"/>
        <v>SEN</v>
      </c>
    </row>
    <row r="571" spans="1:9" ht="16" x14ac:dyDescent="0.2">
      <c r="A571" s="22" t="s">
        <v>373</v>
      </c>
      <c r="B571" s="22" t="s">
        <v>374</v>
      </c>
      <c r="C571" s="22"/>
      <c r="D571" s="22"/>
      <c r="E571" s="25" t="str">
        <f t="shared" si="24"/>
        <v>Clifford McBride</v>
      </c>
      <c r="F571" s="22" t="s">
        <v>11</v>
      </c>
      <c r="G571" s="23">
        <v>21999</v>
      </c>
      <c r="H571" s="28">
        <f t="shared" si="25"/>
        <v>59</v>
      </c>
      <c r="I571" s="26" t="str">
        <f t="shared" si="26"/>
        <v>V50</v>
      </c>
    </row>
    <row r="572" spans="1:9" ht="16" x14ac:dyDescent="0.2">
      <c r="A572" t="s">
        <v>373</v>
      </c>
      <c r="B572" t="s">
        <v>374</v>
      </c>
      <c r="E572" s="25" t="str">
        <f t="shared" si="24"/>
        <v>Clifford McBride</v>
      </c>
      <c r="F572" t="s">
        <v>11</v>
      </c>
      <c r="G572" s="41">
        <v>21999</v>
      </c>
      <c r="H572" s="28">
        <f t="shared" si="25"/>
        <v>59</v>
      </c>
      <c r="I572" s="26" t="str">
        <f t="shared" si="26"/>
        <v>V50</v>
      </c>
    </row>
    <row r="573" spans="1:9" x14ac:dyDescent="0.2">
      <c r="A573" t="s">
        <v>891</v>
      </c>
      <c r="B573" t="s">
        <v>561</v>
      </c>
      <c r="E573" s="26" t="str">
        <f t="shared" si="24"/>
        <v>Sian Mcbride</v>
      </c>
      <c r="F573" t="s">
        <v>12</v>
      </c>
      <c r="G573" s="41">
        <v>34268</v>
      </c>
      <c r="H573" s="28">
        <f t="shared" si="25"/>
        <v>25</v>
      </c>
      <c r="I573" s="26" t="str">
        <f t="shared" si="26"/>
        <v>SEN</v>
      </c>
    </row>
    <row r="574" spans="1:9" ht="16" x14ac:dyDescent="0.2">
      <c r="A574" t="s">
        <v>755</v>
      </c>
      <c r="B574" t="s">
        <v>88</v>
      </c>
      <c r="E574" s="25" t="str">
        <f t="shared" si="24"/>
        <v>Julie McLaughlin</v>
      </c>
      <c r="F574" t="s">
        <v>12</v>
      </c>
      <c r="G574" s="41">
        <v>23087</v>
      </c>
      <c r="H574" s="28">
        <f t="shared" si="25"/>
        <v>56</v>
      </c>
      <c r="I574" s="26" t="str">
        <f t="shared" si="26"/>
        <v>V50</v>
      </c>
    </row>
    <row r="575" spans="1:9" ht="16" x14ac:dyDescent="0.2">
      <c r="A575" t="s">
        <v>756</v>
      </c>
      <c r="B575" t="s">
        <v>757</v>
      </c>
      <c r="E575" s="25" t="str">
        <f t="shared" si="24"/>
        <v>Katy Mead</v>
      </c>
      <c r="F575" t="s">
        <v>12</v>
      </c>
      <c r="G575" s="41">
        <v>31074</v>
      </c>
      <c r="H575" s="28">
        <f t="shared" si="25"/>
        <v>34</v>
      </c>
      <c r="I575" s="26" t="str">
        <f t="shared" si="26"/>
        <v>SEN</v>
      </c>
    </row>
    <row r="576" spans="1:9" ht="16" x14ac:dyDescent="0.2">
      <c r="A576" t="s">
        <v>758</v>
      </c>
      <c r="B576" t="s">
        <v>586</v>
      </c>
      <c r="E576" s="25" t="str">
        <f t="shared" si="24"/>
        <v>Christopher Meadows</v>
      </c>
      <c r="F576" t="s">
        <v>11</v>
      </c>
      <c r="G576" s="41">
        <v>32607</v>
      </c>
      <c r="H576" s="26">
        <f t="shared" si="25"/>
        <v>29</v>
      </c>
      <c r="I576" s="26" t="str">
        <f t="shared" si="26"/>
        <v>SEN</v>
      </c>
    </row>
    <row r="577" spans="1:9" ht="16" x14ac:dyDescent="0.2">
      <c r="A577" s="22" t="s">
        <v>375</v>
      </c>
      <c r="B577" s="22" t="s">
        <v>376</v>
      </c>
      <c r="C577" s="22"/>
      <c r="D577" s="22"/>
      <c r="E577" s="25" t="str">
        <f t="shared" si="24"/>
        <v>Susan Mearman</v>
      </c>
      <c r="F577" s="22" t="s">
        <v>12</v>
      </c>
      <c r="G577" s="23">
        <v>30106</v>
      </c>
      <c r="H577" s="28">
        <f t="shared" si="25"/>
        <v>36</v>
      </c>
      <c r="I577" s="26" t="str">
        <f t="shared" si="26"/>
        <v>SEN</v>
      </c>
    </row>
    <row r="578" spans="1:9" ht="16" x14ac:dyDescent="0.2">
      <c r="A578" t="s">
        <v>375</v>
      </c>
      <c r="B578" t="s">
        <v>376</v>
      </c>
      <c r="E578" s="25" t="str">
        <f t="shared" si="24"/>
        <v>Susan Mearman</v>
      </c>
      <c r="F578" t="s">
        <v>12</v>
      </c>
      <c r="G578" s="41">
        <v>30106</v>
      </c>
      <c r="H578" s="26">
        <f t="shared" si="25"/>
        <v>36</v>
      </c>
      <c r="I578" s="26" t="str">
        <f t="shared" si="26"/>
        <v>SEN</v>
      </c>
    </row>
    <row r="579" spans="1:9" ht="16" x14ac:dyDescent="0.2">
      <c r="A579" s="22" t="s">
        <v>377</v>
      </c>
      <c r="B579" s="22" t="s">
        <v>378</v>
      </c>
      <c r="C579" s="22"/>
      <c r="D579" s="22"/>
      <c r="E579" s="25" t="str">
        <f t="shared" si="24"/>
        <v>Himanshu Mehrotra</v>
      </c>
      <c r="F579" s="22" t="s">
        <v>11</v>
      </c>
      <c r="G579" s="23">
        <v>28674</v>
      </c>
      <c r="H579" s="28">
        <f t="shared" si="25"/>
        <v>40</v>
      </c>
      <c r="I579" s="26" t="str">
        <f t="shared" si="26"/>
        <v>V40</v>
      </c>
    </row>
    <row r="580" spans="1:9" ht="16" x14ac:dyDescent="0.2">
      <c r="A580" t="s">
        <v>377</v>
      </c>
      <c r="B580" t="s">
        <v>378</v>
      </c>
      <c r="E580" s="25" t="str">
        <f t="shared" ref="E580:E643" si="27">+B580&amp;" "&amp;A580</f>
        <v>Himanshu Mehrotra</v>
      </c>
      <c r="F580" t="s">
        <v>11</v>
      </c>
      <c r="G580" s="41">
        <v>28674</v>
      </c>
      <c r="H580" s="26">
        <f t="shared" ref="H580:H643" si="28">+(YEAR($H$2)-YEAR(G580))+IF(G580=$H$2,0,IF(MONTH(G580)&gt;3,-1,))</f>
        <v>40</v>
      </c>
      <c r="I580" s="26" t="str">
        <f t="shared" ref="I580:I643" si="29">+VLOOKUP(H580,$L$3:$M$97,2,FALSE)</f>
        <v>V40</v>
      </c>
    </row>
    <row r="581" spans="1:9" ht="16" x14ac:dyDescent="0.2">
      <c r="A581" s="22" t="s">
        <v>379</v>
      </c>
      <c r="B581" s="22" t="s">
        <v>165</v>
      </c>
      <c r="C581" s="22"/>
      <c r="D581" s="22"/>
      <c r="E581" s="25" t="str">
        <f t="shared" si="27"/>
        <v>Kathryn Miller</v>
      </c>
      <c r="F581" s="22" t="s">
        <v>12</v>
      </c>
      <c r="G581" s="23">
        <v>30715</v>
      </c>
      <c r="H581" s="28">
        <f t="shared" si="28"/>
        <v>35</v>
      </c>
      <c r="I581" s="26" t="str">
        <f t="shared" si="29"/>
        <v>SEN</v>
      </c>
    </row>
    <row r="582" spans="1:9" ht="16" x14ac:dyDescent="0.2">
      <c r="A582" t="s">
        <v>379</v>
      </c>
      <c r="B582" t="s">
        <v>455</v>
      </c>
      <c r="E582" s="25" t="str">
        <f t="shared" si="27"/>
        <v>Danielle Miller</v>
      </c>
      <c r="F582" t="s">
        <v>12</v>
      </c>
      <c r="G582" s="41">
        <v>31359</v>
      </c>
      <c r="H582" s="28">
        <f t="shared" si="28"/>
        <v>33</v>
      </c>
      <c r="I582" s="26" t="str">
        <f t="shared" si="29"/>
        <v>SEN</v>
      </c>
    </row>
    <row r="583" spans="1:9" ht="16" x14ac:dyDescent="0.2">
      <c r="A583" t="s">
        <v>379</v>
      </c>
      <c r="B583" t="s">
        <v>165</v>
      </c>
      <c r="E583" s="25" t="str">
        <f t="shared" si="27"/>
        <v>Kathryn Miller</v>
      </c>
      <c r="F583" t="s">
        <v>12</v>
      </c>
      <c r="G583" s="41">
        <v>30715</v>
      </c>
      <c r="H583" s="28">
        <f t="shared" si="28"/>
        <v>35</v>
      </c>
      <c r="I583" s="26" t="str">
        <f t="shared" si="29"/>
        <v>SEN</v>
      </c>
    </row>
    <row r="584" spans="1:9" ht="16" x14ac:dyDescent="0.2">
      <c r="A584" t="s">
        <v>379</v>
      </c>
      <c r="B584" t="s">
        <v>759</v>
      </c>
      <c r="E584" s="25" t="str">
        <f t="shared" si="27"/>
        <v>Kirsten Miller</v>
      </c>
      <c r="F584" t="s">
        <v>12</v>
      </c>
      <c r="G584" s="41">
        <v>30656</v>
      </c>
      <c r="H584" s="28">
        <f t="shared" si="28"/>
        <v>35</v>
      </c>
      <c r="I584" s="26" t="str">
        <f t="shared" si="29"/>
        <v>SEN</v>
      </c>
    </row>
    <row r="585" spans="1:9" ht="16" x14ac:dyDescent="0.2">
      <c r="A585" t="s">
        <v>379</v>
      </c>
      <c r="B585" t="s">
        <v>760</v>
      </c>
      <c r="E585" s="25" t="str">
        <f t="shared" si="27"/>
        <v>Moyna Miller</v>
      </c>
      <c r="F585" t="s">
        <v>12</v>
      </c>
      <c r="G585" s="41">
        <v>21139</v>
      </c>
      <c r="H585" s="26">
        <f t="shared" si="28"/>
        <v>61</v>
      </c>
      <c r="I585" s="26" t="str">
        <f t="shared" si="29"/>
        <v>V60+</v>
      </c>
    </row>
    <row r="586" spans="1:9" ht="16" x14ac:dyDescent="0.2">
      <c r="A586" s="22" t="s">
        <v>380</v>
      </c>
      <c r="B586" s="22" t="s">
        <v>107</v>
      </c>
      <c r="C586" s="22"/>
      <c r="D586" s="22"/>
      <c r="E586" s="25" t="str">
        <f t="shared" si="27"/>
        <v>Steve Mills</v>
      </c>
      <c r="F586" s="22" t="s">
        <v>11</v>
      </c>
      <c r="G586" s="23">
        <v>26440</v>
      </c>
      <c r="H586" s="28">
        <f t="shared" si="28"/>
        <v>46</v>
      </c>
      <c r="I586" s="26" t="str">
        <f t="shared" si="29"/>
        <v>V40</v>
      </c>
    </row>
    <row r="587" spans="1:9" ht="16" x14ac:dyDescent="0.2">
      <c r="A587" t="s">
        <v>380</v>
      </c>
      <c r="B587" t="s">
        <v>107</v>
      </c>
      <c r="E587" s="25" t="str">
        <f t="shared" si="27"/>
        <v>Steve Mills</v>
      </c>
      <c r="F587" t="s">
        <v>11</v>
      </c>
      <c r="G587" s="41">
        <v>26440</v>
      </c>
      <c r="H587" s="26">
        <f t="shared" si="28"/>
        <v>46</v>
      </c>
      <c r="I587" s="26" t="str">
        <f t="shared" si="29"/>
        <v>V40</v>
      </c>
    </row>
    <row r="588" spans="1:9" ht="16" x14ac:dyDescent="0.2">
      <c r="A588" s="22" t="s">
        <v>381</v>
      </c>
      <c r="B588" s="22" t="s">
        <v>382</v>
      </c>
      <c r="C588" s="22"/>
      <c r="D588" s="22"/>
      <c r="E588" s="25" t="str">
        <f t="shared" si="27"/>
        <v>Alex Milne</v>
      </c>
      <c r="F588" s="22" t="s">
        <v>11</v>
      </c>
      <c r="G588" s="23">
        <v>27937</v>
      </c>
      <c r="H588" s="28">
        <f t="shared" si="28"/>
        <v>42</v>
      </c>
      <c r="I588" s="26" t="str">
        <f t="shared" si="29"/>
        <v>V40</v>
      </c>
    </row>
    <row r="589" spans="1:9" ht="16" x14ac:dyDescent="0.2">
      <c r="A589" t="s">
        <v>381</v>
      </c>
      <c r="B589" t="s">
        <v>382</v>
      </c>
      <c r="E589" s="25" t="str">
        <f t="shared" si="27"/>
        <v>Alex Milne</v>
      </c>
      <c r="F589" t="s">
        <v>11</v>
      </c>
      <c r="G589" s="41">
        <v>27937</v>
      </c>
      <c r="H589" s="26">
        <f t="shared" si="28"/>
        <v>42</v>
      </c>
      <c r="I589" s="26" t="str">
        <f t="shared" si="29"/>
        <v>V40</v>
      </c>
    </row>
    <row r="590" spans="1:9" ht="16" x14ac:dyDescent="0.2">
      <c r="A590" t="s">
        <v>761</v>
      </c>
      <c r="B590" t="s">
        <v>67</v>
      </c>
      <c r="C590" t="s">
        <v>832</v>
      </c>
      <c r="E590" s="25" t="str">
        <f t="shared" si="27"/>
        <v>Naomi Minnett</v>
      </c>
      <c r="F590" t="s">
        <v>12</v>
      </c>
      <c r="G590" s="41">
        <v>22524</v>
      </c>
      <c r="H590" s="28">
        <f t="shared" si="28"/>
        <v>57</v>
      </c>
      <c r="I590" s="26" t="str">
        <f t="shared" si="29"/>
        <v>V50</v>
      </c>
    </row>
    <row r="591" spans="1:9" ht="16" x14ac:dyDescent="0.2">
      <c r="A591" t="s">
        <v>762</v>
      </c>
      <c r="B591" t="s">
        <v>212</v>
      </c>
      <c r="E591" s="25" t="str">
        <f t="shared" si="27"/>
        <v>Neil Misselbrook</v>
      </c>
      <c r="F591" t="s">
        <v>11</v>
      </c>
      <c r="G591" s="41">
        <v>28980</v>
      </c>
      <c r="H591" s="28">
        <f t="shared" si="28"/>
        <v>39</v>
      </c>
      <c r="I591" s="26" t="str">
        <f t="shared" si="29"/>
        <v>SEN</v>
      </c>
    </row>
    <row r="592" spans="1:9" x14ac:dyDescent="0.2">
      <c r="A592" t="s">
        <v>963</v>
      </c>
      <c r="B592" s="6" t="s">
        <v>236</v>
      </c>
      <c r="E592" s="26" t="str">
        <f t="shared" si="27"/>
        <v>Kevin Mitchell</v>
      </c>
      <c r="F592" t="s">
        <v>11</v>
      </c>
      <c r="G592" s="41">
        <v>26631</v>
      </c>
      <c r="H592" s="26">
        <f t="shared" si="28"/>
        <v>46</v>
      </c>
      <c r="I592" s="26" t="str">
        <f t="shared" si="29"/>
        <v>V40</v>
      </c>
    </row>
    <row r="593" spans="1:9" ht="16" x14ac:dyDescent="0.2">
      <c r="A593" s="22" t="s">
        <v>383</v>
      </c>
      <c r="B593" s="22" t="s">
        <v>213</v>
      </c>
      <c r="C593" s="22"/>
      <c r="D593" s="22"/>
      <c r="E593" s="25" t="str">
        <f t="shared" si="27"/>
        <v>Tracy Mogridge</v>
      </c>
      <c r="F593" s="22" t="s">
        <v>12</v>
      </c>
      <c r="G593" s="23">
        <v>24232</v>
      </c>
      <c r="H593" s="28">
        <f t="shared" si="28"/>
        <v>52</v>
      </c>
      <c r="I593" s="26" t="str">
        <f t="shared" si="29"/>
        <v>V50</v>
      </c>
    </row>
    <row r="594" spans="1:9" ht="16" x14ac:dyDescent="0.2">
      <c r="A594" t="s">
        <v>383</v>
      </c>
      <c r="B594" t="s">
        <v>213</v>
      </c>
      <c r="E594" s="25" t="str">
        <f t="shared" si="27"/>
        <v>Tracy Mogridge</v>
      </c>
      <c r="F594" t="s">
        <v>12</v>
      </c>
      <c r="G594" s="41">
        <v>24232</v>
      </c>
      <c r="H594" s="28">
        <f t="shared" si="28"/>
        <v>52</v>
      </c>
      <c r="I594" s="26" t="str">
        <f t="shared" si="29"/>
        <v>V50</v>
      </c>
    </row>
    <row r="595" spans="1:9" ht="16" x14ac:dyDescent="0.2">
      <c r="A595" s="22" t="s">
        <v>384</v>
      </c>
      <c r="B595" s="22" t="s">
        <v>212</v>
      </c>
      <c r="C595" s="22"/>
      <c r="D595" s="22"/>
      <c r="E595" s="25" t="str">
        <f t="shared" si="27"/>
        <v>Neil Moore</v>
      </c>
      <c r="F595" s="22" t="s">
        <v>11</v>
      </c>
      <c r="G595" s="23">
        <v>28459</v>
      </c>
      <c r="H595" s="28">
        <f t="shared" si="28"/>
        <v>41</v>
      </c>
      <c r="I595" s="26" t="str">
        <f t="shared" si="29"/>
        <v>V40</v>
      </c>
    </row>
    <row r="596" spans="1:9" ht="16" x14ac:dyDescent="0.2">
      <c r="A596" t="s">
        <v>384</v>
      </c>
      <c r="B596" t="s">
        <v>212</v>
      </c>
      <c r="E596" s="25" t="str">
        <f t="shared" si="27"/>
        <v>Neil Moore</v>
      </c>
      <c r="F596" t="s">
        <v>11</v>
      </c>
      <c r="G596" s="41">
        <v>28459</v>
      </c>
      <c r="H596" s="26">
        <f t="shared" si="28"/>
        <v>41</v>
      </c>
      <c r="I596" s="26" t="str">
        <f t="shared" si="29"/>
        <v>V40</v>
      </c>
    </row>
    <row r="597" spans="1:9" ht="16" x14ac:dyDescent="0.2">
      <c r="A597" t="s">
        <v>763</v>
      </c>
      <c r="B597" t="s">
        <v>682</v>
      </c>
      <c r="E597" s="25" t="str">
        <f t="shared" si="27"/>
        <v>Hannah Morgan</v>
      </c>
      <c r="F597" t="s">
        <v>12</v>
      </c>
      <c r="G597" s="41">
        <v>35861</v>
      </c>
      <c r="H597" s="26">
        <f t="shared" si="28"/>
        <v>21</v>
      </c>
      <c r="I597" s="26" t="str">
        <f t="shared" si="29"/>
        <v>SEN</v>
      </c>
    </row>
    <row r="598" spans="1:9" ht="16" x14ac:dyDescent="0.2">
      <c r="A598" t="s">
        <v>764</v>
      </c>
      <c r="B598" t="s">
        <v>765</v>
      </c>
      <c r="E598" s="25" t="str">
        <f t="shared" si="27"/>
        <v>Andi Morrison</v>
      </c>
      <c r="F598" t="s">
        <v>12</v>
      </c>
      <c r="G598" s="41">
        <v>36815</v>
      </c>
      <c r="H598" s="26">
        <f t="shared" si="28"/>
        <v>18</v>
      </c>
      <c r="I598" s="26" t="str">
        <f t="shared" si="29"/>
        <v>SEN</v>
      </c>
    </row>
    <row r="599" spans="1:9" ht="16" x14ac:dyDescent="0.2">
      <c r="A599" t="s">
        <v>764</v>
      </c>
      <c r="B599" t="s">
        <v>159</v>
      </c>
      <c r="E599" s="25" t="str">
        <f t="shared" si="27"/>
        <v>Samantha Morrison</v>
      </c>
      <c r="F599" t="s">
        <v>12</v>
      </c>
      <c r="G599" s="41">
        <v>28160</v>
      </c>
      <c r="H599" s="28">
        <f t="shared" si="28"/>
        <v>42</v>
      </c>
      <c r="I599" s="26" t="str">
        <f t="shared" si="29"/>
        <v>V40</v>
      </c>
    </row>
    <row r="600" spans="1:9" ht="16" x14ac:dyDescent="0.2">
      <c r="A600" s="22" t="s">
        <v>385</v>
      </c>
      <c r="B600" s="22" t="s">
        <v>386</v>
      </c>
      <c r="C600" s="22"/>
      <c r="D600" s="22"/>
      <c r="E600" s="25" t="str">
        <f t="shared" si="27"/>
        <v>Sinead Mowatt</v>
      </c>
      <c r="F600" s="22" t="s">
        <v>12</v>
      </c>
      <c r="G600" s="23">
        <v>33697</v>
      </c>
      <c r="H600" s="28">
        <f t="shared" si="28"/>
        <v>26</v>
      </c>
      <c r="I600" s="26" t="str">
        <f t="shared" si="29"/>
        <v>SEN</v>
      </c>
    </row>
    <row r="601" spans="1:9" ht="16" x14ac:dyDescent="0.2">
      <c r="A601" t="s">
        <v>385</v>
      </c>
      <c r="B601" t="s">
        <v>386</v>
      </c>
      <c r="E601" s="25" t="str">
        <f t="shared" si="27"/>
        <v>Sinead Mowatt</v>
      </c>
      <c r="F601" t="s">
        <v>12</v>
      </c>
      <c r="G601" s="41">
        <v>33697</v>
      </c>
      <c r="H601" s="28">
        <f t="shared" si="28"/>
        <v>26</v>
      </c>
      <c r="I601" s="26" t="str">
        <f t="shared" si="29"/>
        <v>SEN</v>
      </c>
    </row>
    <row r="602" spans="1:9" x14ac:dyDescent="0.2">
      <c r="A602" t="s">
        <v>958</v>
      </c>
      <c r="B602" s="6" t="s">
        <v>578</v>
      </c>
      <c r="E602" s="26" t="str">
        <f t="shared" si="27"/>
        <v>Michelle Mulenje</v>
      </c>
      <c r="F602" t="s">
        <v>12</v>
      </c>
      <c r="G602" s="41">
        <v>31745</v>
      </c>
      <c r="H602" s="26">
        <f t="shared" si="28"/>
        <v>32</v>
      </c>
      <c r="I602" s="26" t="str">
        <f t="shared" si="29"/>
        <v>SEN</v>
      </c>
    </row>
    <row r="603" spans="1:9" ht="16" x14ac:dyDescent="0.2">
      <c r="A603" s="22" t="s">
        <v>387</v>
      </c>
      <c r="B603" s="22" t="s">
        <v>388</v>
      </c>
      <c r="C603" s="22"/>
      <c r="D603" s="22"/>
      <c r="E603" s="25" t="str">
        <f t="shared" si="27"/>
        <v>Katherine Mulholland</v>
      </c>
      <c r="F603" s="22" t="s">
        <v>12</v>
      </c>
      <c r="G603" s="23">
        <v>30328</v>
      </c>
      <c r="H603" s="28">
        <f t="shared" si="28"/>
        <v>36</v>
      </c>
      <c r="I603" s="26" t="str">
        <f t="shared" si="29"/>
        <v>SEN</v>
      </c>
    </row>
    <row r="604" spans="1:9" ht="16" x14ac:dyDescent="0.2">
      <c r="A604" t="s">
        <v>387</v>
      </c>
      <c r="B604" t="s">
        <v>388</v>
      </c>
      <c r="E604" s="25" t="str">
        <f t="shared" si="27"/>
        <v>Katherine Mulholland</v>
      </c>
      <c r="F604" t="s">
        <v>12</v>
      </c>
      <c r="G604" s="41">
        <v>30328</v>
      </c>
      <c r="H604" s="28">
        <f t="shared" si="28"/>
        <v>36</v>
      </c>
      <c r="I604" s="26" t="str">
        <f t="shared" si="29"/>
        <v>SEN</v>
      </c>
    </row>
    <row r="605" spans="1:9" ht="16" x14ac:dyDescent="0.2">
      <c r="A605" s="22" t="s">
        <v>389</v>
      </c>
      <c r="B605" s="22" t="s">
        <v>72</v>
      </c>
      <c r="C605" s="22"/>
      <c r="D605" s="22"/>
      <c r="E605" s="25" t="str">
        <f t="shared" si="27"/>
        <v>Michael Mumford</v>
      </c>
      <c r="F605" s="22" t="s">
        <v>11</v>
      </c>
      <c r="G605" s="23">
        <v>32546</v>
      </c>
      <c r="H605" s="28">
        <f t="shared" si="28"/>
        <v>30</v>
      </c>
      <c r="I605" s="26" t="str">
        <f t="shared" si="29"/>
        <v>SEN</v>
      </c>
    </row>
    <row r="606" spans="1:9" ht="16" x14ac:dyDescent="0.2">
      <c r="A606" t="s">
        <v>389</v>
      </c>
      <c r="B606" t="s">
        <v>72</v>
      </c>
      <c r="E606" s="25" t="str">
        <f t="shared" si="27"/>
        <v>Michael Mumford</v>
      </c>
      <c r="F606" t="s">
        <v>11</v>
      </c>
      <c r="G606" s="41">
        <v>32546</v>
      </c>
      <c r="H606" s="26">
        <f t="shared" si="28"/>
        <v>30</v>
      </c>
      <c r="I606" s="26" t="str">
        <f t="shared" si="29"/>
        <v>SEN</v>
      </c>
    </row>
    <row r="607" spans="1:9" ht="16" x14ac:dyDescent="0.2">
      <c r="A607" s="22" t="s">
        <v>390</v>
      </c>
      <c r="B607" s="22" t="s">
        <v>550</v>
      </c>
      <c r="C607" s="22" t="s">
        <v>604</v>
      </c>
      <c r="D607" s="22"/>
      <c r="E607" s="25" t="str">
        <f t="shared" si="27"/>
        <v>William Munday</v>
      </c>
      <c r="F607" s="22" t="s">
        <v>11</v>
      </c>
      <c r="G607" s="23">
        <v>24298</v>
      </c>
      <c r="H607" s="28">
        <f t="shared" si="28"/>
        <v>52</v>
      </c>
      <c r="I607" s="26" t="str">
        <f t="shared" si="29"/>
        <v>V50</v>
      </c>
    </row>
    <row r="608" spans="1:9" ht="16" x14ac:dyDescent="0.2">
      <c r="A608" t="s">
        <v>390</v>
      </c>
      <c r="B608" t="s">
        <v>550</v>
      </c>
      <c r="C608" t="s">
        <v>604</v>
      </c>
      <c r="E608" s="25" t="str">
        <f t="shared" si="27"/>
        <v>William Munday</v>
      </c>
      <c r="F608" t="s">
        <v>11</v>
      </c>
      <c r="G608" s="41">
        <v>24298</v>
      </c>
      <c r="H608" s="26">
        <f t="shared" si="28"/>
        <v>52</v>
      </c>
      <c r="I608" s="26" t="str">
        <f t="shared" si="29"/>
        <v>V50</v>
      </c>
    </row>
    <row r="609" spans="1:9" ht="16" x14ac:dyDescent="0.2">
      <c r="A609" t="s">
        <v>766</v>
      </c>
      <c r="B609" t="s">
        <v>539</v>
      </c>
      <c r="E609" s="25" t="str">
        <f t="shared" si="27"/>
        <v>Gaynor Murray</v>
      </c>
      <c r="F609" t="s">
        <v>12</v>
      </c>
      <c r="G609" s="41">
        <v>23263</v>
      </c>
      <c r="H609" s="26">
        <f t="shared" si="28"/>
        <v>55</v>
      </c>
      <c r="I609" s="26" t="str">
        <f t="shared" si="29"/>
        <v>V50</v>
      </c>
    </row>
    <row r="610" spans="1:9" ht="16" x14ac:dyDescent="0.2">
      <c r="A610" s="22" t="s">
        <v>391</v>
      </c>
      <c r="B610" s="22" t="s">
        <v>392</v>
      </c>
      <c r="C610" s="22"/>
      <c r="D610" s="22"/>
      <c r="E610" s="25" t="str">
        <f t="shared" si="27"/>
        <v>Ann Mycroft</v>
      </c>
      <c r="F610" s="22" t="s">
        <v>12</v>
      </c>
      <c r="G610" s="23">
        <v>22417</v>
      </c>
      <c r="H610" s="28">
        <f t="shared" si="28"/>
        <v>57</v>
      </c>
      <c r="I610" s="26" t="str">
        <f t="shared" si="29"/>
        <v>V50</v>
      </c>
    </row>
    <row r="611" spans="1:9" ht="16" x14ac:dyDescent="0.2">
      <c r="A611" t="s">
        <v>391</v>
      </c>
      <c r="B611" t="s">
        <v>392</v>
      </c>
      <c r="E611" s="25" t="str">
        <f t="shared" si="27"/>
        <v>Ann Mycroft</v>
      </c>
      <c r="F611" t="s">
        <v>12</v>
      </c>
      <c r="G611" s="41">
        <v>22417</v>
      </c>
      <c r="H611" s="28">
        <f t="shared" si="28"/>
        <v>57</v>
      </c>
      <c r="I611" s="26" t="str">
        <f t="shared" si="29"/>
        <v>V50</v>
      </c>
    </row>
    <row r="612" spans="1:9" ht="16" x14ac:dyDescent="0.2">
      <c r="A612" s="22" t="s">
        <v>393</v>
      </c>
      <c r="B612" s="22" t="s">
        <v>394</v>
      </c>
      <c r="C612" s="22"/>
      <c r="D612" s="22"/>
      <c r="E612" s="25" t="str">
        <f t="shared" si="27"/>
        <v>Imran Nathoo</v>
      </c>
      <c r="F612" s="22" t="s">
        <v>11</v>
      </c>
      <c r="G612" s="23">
        <v>34095</v>
      </c>
      <c r="H612" s="28">
        <f t="shared" si="28"/>
        <v>25</v>
      </c>
      <c r="I612" s="26" t="str">
        <f t="shared" si="29"/>
        <v>SEN</v>
      </c>
    </row>
    <row r="613" spans="1:9" ht="16" x14ac:dyDescent="0.2">
      <c r="A613" t="s">
        <v>393</v>
      </c>
      <c r="B613" t="s">
        <v>394</v>
      </c>
      <c r="E613" s="25" t="str">
        <f t="shared" si="27"/>
        <v>Imran Nathoo</v>
      </c>
      <c r="F613" t="s">
        <v>11</v>
      </c>
      <c r="G613" s="41">
        <v>34095</v>
      </c>
      <c r="H613" s="28">
        <f t="shared" si="28"/>
        <v>25</v>
      </c>
      <c r="I613" s="26" t="str">
        <f t="shared" si="29"/>
        <v>SEN</v>
      </c>
    </row>
    <row r="614" spans="1:9" ht="16" x14ac:dyDescent="0.2">
      <c r="A614" t="s">
        <v>767</v>
      </c>
      <c r="B614" t="s">
        <v>768</v>
      </c>
      <c r="E614" s="25" t="str">
        <f t="shared" si="27"/>
        <v>Gayle Nebbett</v>
      </c>
      <c r="F614" t="s">
        <v>12</v>
      </c>
      <c r="G614" s="41">
        <v>28277</v>
      </c>
      <c r="H614" s="28">
        <f t="shared" si="28"/>
        <v>41</v>
      </c>
      <c r="I614" s="26" t="str">
        <f t="shared" si="29"/>
        <v>V40</v>
      </c>
    </row>
    <row r="615" spans="1:9" x14ac:dyDescent="0.2">
      <c r="A615" t="s">
        <v>949</v>
      </c>
      <c r="B615" s="6" t="s">
        <v>966</v>
      </c>
      <c r="E615" s="26" t="str">
        <f t="shared" si="27"/>
        <v>Ashleigh Newbury</v>
      </c>
      <c r="F615" t="s">
        <v>12</v>
      </c>
      <c r="G615" s="41">
        <v>27190</v>
      </c>
      <c r="H615" s="26">
        <f t="shared" si="28"/>
        <v>44</v>
      </c>
      <c r="I615" s="26" t="str">
        <f t="shared" si="29"/>
        <v>V40</v>
      </c>
    </row>
    <row r="616" spans="1:9" x14ac:dyDescent="0.2">
      <c r="A616" t="s">
        <v>949</v>
      </c>
      <c r="B616" s="6" t="s">
        <v>109</v>
      </c>
      <c r="E616" s="26" t="str">
        <f t="shared" si="27"/>
        <v>Paul Newbury</v>
      </c>
      <c r="F616" t="s">
        <v>11</v>
      </c>
      <c r="G616" s="41">
        <v>24696</v>
      </c>
      <c r="H616" s="26">
        <f t="shared" si="28"/>
        <v>51</v>
      </c>
      <c r="I616" s="26" t="str">
        <f t="shared" si="29"/>
        <v>V50</v>
      </c>
    </row>
    <row r="617" spans="1:9" ht="16" x14ac:dyDescent="0.2">
      <c r="A617" s="22" t="s">
        <v>395</v>
      </c>
      <c r="B617" s="22" t="s">
        <v>90</v>
      </c>
      <c r="C617" s="22"/>
      <c r="D617" s="22"/>
      <c r="E617" s="25" t="str">
        <f t="shared" si="27"/>
        <v>Becky Newnham</v>
      </c>
      <c r="F617" s="22" t="s">
        <v>12</v>
      </c>
      <c r="G617" s="23">
        <v>30633</v>
      </c>
      <c r="H617" s="28">
        <f t="shared" si="28"/>
        <v>35</v>
      </c>
      <c r="I617" s="26" t="str">
        <f t="shared" si="29"/>
        <v>SEN</v>
      </c>
    </row>
    <row r="618" spans="1:9" ht="16" x14ac:dyDescent="0.2">
      <c r="A618" t="s">
        <v>395</v>
      </c>
      <c r="B618" t="s">
        <v>90</v>
      </c>
      <c r="E618" s="25" t="str">
        <f t="shared" si="27"/>
        <v>Becky Newnham</v>
      </c>
      <c r="F618" t="s">
        <v>12</v>
      </c>
      <c r="G618" s="41">
        <v>30633</v>
      </c>
      <c r="H618" s="26">
        <f t="shared" si="28"/>
        <v>35</v>
      </c>
      <c r="I618" s="26" t="str">
        <f t="shared" si="29"/>
        <v>SEN</v>
      </c>
    </row>
    <row r="619" spans="1:9" ht="16" x14ac:dyDescent="0.2">
      <c r="A619" s="22" t="s">
        <v>396</v>
      </c>
      <c r="B619" s="22" t="s">
        <v>397</v>
      </c>
      <c r="C619" s="22"/>
      <c r="D619" s="22"/>
      <c r="E619" s="25" t="str">
        <f t="shared" si="27"/>
        <v>Cristina Nicholson</v>
      </c>
      <c r="F619" s="22" t="s">
        <v>12</v>
      </c>
      <c r="G619" s="23">
        <v>31648</v>
      </c>
      <c r="H619" s="28">
        <f t="shared" si="28"/>
        <v>32</v>
      </c>
      <c r="I619" s="26" t="str">
        <f t="shared" si="29"/>
        <v>SEN</v>
      </c>
    </row>
    <row r="620" spans="1:9" ht="16" x14ac:dyDescent="0.2">
      <c r="A620" t="s">
        <v>396</v>
      </c>
      <c r="B620" t="s">
        <v>397</v>
      </c>
      <c r="E620" s="25" t="str">
        <f t="shared" si="27"/>
        <v>Cristina Nicholson</v>
      </c>
      <c r="F620" t="s">
        <v>12</v>
      </c>
      <c r="G620" s="41">
        <v>31648</v>
      </c>
      <c r="H620" s="26">
        <f t="shared" si="28"/>
        <v>32</v>
      </c>
      <c r="I620" s="26" t="str">
        <f t="shared" si="29"/>
        <v>SEN</v>
      </c>
    </row>
    <row r="621" spans="1:9" ht="16" x14ac:dyDescent="0.2">
      <c r="A621" s="22" t="s">
        <v>398</v>
      </c>
      <c r="B621" s="22" t="s">
        <v>399</v>
      </c>
      <c r="C621" s="22"/>
      <c r="D621" s="22"/>
      <c r="E621" s="25" t="str">
        <f t="shared" si="27"/>
        <v>Christie Nie</v>
      </c>
      <c r="F621" s="22" t="s">
        <v>12</v>
      </c>
      <c r="G621" s="23">
        <v>26790</v>
      </c>
      <c r="H621" s="28">
        <f t="shared" si="28"/>
        <v>45</v>
      </c>
      <c r="I621" s="26" t="str">
        <f t="shared" si="29"/>
        <v>V40</v>
      </c>
    </row>
    <row r="622" spans="1:9" ht="16" x14ac:dyDescent="0.2">
      <c r="A622" s="22" t="s">
        <v>400</v>
      </c>
      <c r="B622" s="22" t="s">
        <v>401</v>
      </c>
      <c r="C622" s="22"/>
      <c r="D622" s="22"/>
      <c r="E622" s="25" t="str">
        <f t="shared" si="27"/>
        <v>Andy Nock</v>
      </c>
      <c r="F622" s="22" t="s">
        <v>11</v>
      </c>
      <c r="G622" s="23">
        <v>30342</v>
      </c>
      <c r="H622" s="28">
        <f t="shared" si="28"/>
        <v>36</v>
      </c>
      <c r="I622" s="26" t="str">
        <f t="shared" si="29"/>
        <v>SEN</v>
      </c>
    </row>
    <row r="623" spans="1:9" ht="16" x14ac:dyDescent="0.2">
      <c r="A623" t="s">
        <v>400</v>
      </c>
      <c r="B623" t="s">
        <v>401</v>
      </c>
      <c r="E623" s="25" t="str">
        <f t="shared" si="27"/>
        <v>Andy Nock</v>
      </c>
      <c r="F623" t="s">
        <v>11</v>
      </c>
      <c r="G623" s="41">
        <v>30342</v>
      </c>
      <c r="H623" s="26">
        <f t="shared" si="28"/>
        <v>36</v>
      </c>
      <c r="I623" s="26" t="str">
        <f t="shared" si="29"/>
        <v>SEN</v>
      </c>
    </row>
    <row r="624" spans="1:9" ht="16" x14ac:dyDescent="0.2">
      <c r="A624" t="s">
        <v>769</v>
      </c>
      <c r="B624" t="s">
        <v>833</v>
      </c>
      <c r="C624" t="s">
        <v>167</v>
      </c>
      <c r="E624" s="25" t="str">
        <f t="shared" si="27"/>
        <v>Jason Nubeebuckus</v>
      </c>
      <c r="F624" t="s">
        <v>11</v>
      </c>
      <c r="G624" s="41">
        <v>28600</v>
      </c>
      <c r="H624" s="28">
        <f t="shared" si="28"/>
        <v>40</v>
      </c>
      <c r="I624" s="26" t="str">
        <f t="shared" si="29"/>
        <v>V40</v>
      </c>
    </row>
    <row r="625" spans="1:9" ht="16" x14ac:dyDescent="0.2">
      <c r="A625" s="22" t="s">
        <v>403</v>
      </c>
      <c r="B625" s="22" t="s">
        <v>76</v>
      </c>
      <c r="C625" s="22"/>
      <c r="D625" s="22"/>
      <c r="E625" s="25" t="str">
        <f t="shared" si="27"/>
        <v>Brian Oakley</v>
      </c>
      <c r="F625" s="22" t="s">
        <v>11</v>
      </c>
      <c r="G625" s="23">
        <v>13590</v>
      </c>
      <c r="H625" s="28">
        <f t="shared" si="28"/>
        <v>82</v>
      </c>
      <c r="I625" s="26" t="str">
        <f t="shared" si="29"/>
        <v>V60+</v>
      </c>
    </row>
    <row r="626" spans="1:9" ht="16" x14ac:dyDescent="0.2">
      <c r="A626" t="s">
        <v>403</v>
      </c>
      <c r="B626" t="s">
        <v>76</v>
      </c>
      <c r="E626" s="25" t="str">
        <f t="shared" si="27"/>
        <v>Brian Oakley</v>
      </c>
      <c r="F626" t="s">
        <v>11</v>
      </c>
      <c r="G626" s="41">
        <v>13590</v>
      </c>
      <c r="H626" s="26">
        <f t="shared" si="28"/>
        <v>82</v>
      </c>
      <c r="I626" s="26" t="str">
        <f t="shared" si="29"/>
        <v>V60+</v>
      </c>
    </row>
    <row r="627" spans="1:9" ht="16" x14ac:dyDescent="0.2">
      <c r="A627" t="s">
        <v>770</v>
      </c>
      <c r="B627" t="s">
        <v>771</v>
      </c>
      <c r="E627" s="25" t="str">
        <f t="shared" si="27"/>
        <v>Holly O'Brien</v>
      </c>
      <c r="F627" t="s">
        <v>12</v>
      </c>
      <c r="G627" s="41">
        <v>30365</v>
      </c>
      <c r="H627" s="28">
        <f t="shared" si="28"/>
        <v>36</v>
      </c>
      <c r="I627" s="26" t="str">
        <f t="shared" si="29"/>
        <v>SEN</v>
      </c>
    </row>
    <row r="628" spans="1:9" ht="16" x14ac:dyDescent="0.2">
      <c r="A628" s="22" t="s">
        <v>402</v>
      </c>
      <c r="B628" s="22" t="s">
        <v>326</v>
      </c>
      <c r="C628" s="22"/>
      <c r="D628" s="22"/>
      <c r="E628" s="25" t="str">
        <f t="shared" si="27"/>
        <v>Martin O'Grady</v>
      </c>
      <c r="F628" s="22" t="s">
        <v>11</v>
      </c>
      <c r="G628" s="23">
        <v>22302</v>
      </c>
      <c r="H628" s="28">
        <f t="shared" si="28"/>
        <v>58</v>
      </c>
      <c r="I628" s="26" t="str">
        <f t="shared" si="29"/>
        <v>V50</v>
      </c>
    </row>
    <row r="629" spans="1:9" ht="16" x14ac:dyDescent="0.2">
      <c r="A629" t="s">
        <v>402</v>
      </c>
      <c r="B629" t="s">
        <v>326</v>
      </c>
      <c r="E629" s="25" t="str">
        <f t="shared" si="27"/>
        <v>Martin O'Grady</v>
      </c>
      <c r="F629" t="s">
        <v>11</v>
      </c>
      <c r="G629" s="41">
        <v>22302</v>
      </c>
      <c r="H629" s="28">
        <f t="shared" si="28"/>
        <v>58</v>
      </c>
      <c r="I629" s="26" t="str">
        <f t="shared" si="29"/>
        <v>V50</v>
      </c>
    </row>
    <row r="630" spans="1:9" ht="16" x14ac:dyDescent="0.2">
      <c r="A630" t="s">
        <v>772</v>
      </c>
      <c r="B630" t="s">
        <v>120</v>
      </c>
      <c r="C630" t="s">
        <v>177</v>
      </c>
      <c r="E630" s="25" t="str">
        <f t="shared" si="27"/>
        <v>Peter O'Shaughnessy</v>
      </c>
      <c r="F630" t="s">
        <v>11</v>
      </c>
      <c r="G630" s="41">
        <v>30155</v>
      </c>
      <c r="H630" s="26">
        <f t="shared" si="28"/>
        <v>36</v>
      </c>
      <c r="I630" s="26" t="str">
        <f t="shared" si="29"/>
        <v>SEN</v>
      </c>
    </row>
    <row r="631" spans="1:9" x14ac:dyDescent="0.2">
      <c r="A631" t="s">
        <v>947</v>
      </c>
      <c r="B631" s="6" t="s">
        <v>555</v>
      </c>
      <c r="E631" s="26" t="str">
        <f t="shared" si="27"/>
        <v>Anita Ottewill</v>
      </c>
      <c r="F631" t="s">
        <v>12</v>
      </c>
      <c r="G631" s="41">
        <v>26423</v>
      </c>
      <c r="H631" s="26">
        <f t="shared" si="28"/>
        <v>46</v>
      </c>
      <c r="I631" s="26" t="str">
        <f t="shared" si="29"/>
        <v>V40</v>
      </c>
    </row>
    <row r="632" spans="1:9" ht="16" x14ac:dyDescent="0.2">
      <c r="A632" s="22" t="s">
        <v>404</v>
      </c>
      <c r="B632" s="22" t="s">
        <v>405</v>
      </c>
      <c r="C632" s="22"/>
      <c r="D632" s="22"/>
      <c r="E632" s="25" t="str">
        <f t="shared" si="27"/>
        <v>Carl Owen</v>
      </c>
      <c r="F632" s="22" t="s">
        <v>11</v>
      </c>
      <c r="G632" s="23">
        <v>31582</v>
      </c>
      <c r="H632" s="28">
        <f t="shared" si="28"/>
        <v>32</v>
      </c>
      <c r="I632" s="26" t="str">
        <f t="shared" si="29"/>
        <v>SEN</v>
      </c>
    </row>
    <row r="633" spans="1:9" ht="16" x14ac:dyDescent="0.2">
      <c r="A633" s="22" t="s">
        <v>404</v>
      </c>
      <c r="B633" s="22" t="s">
        <v>99</v>
      </c>
      <c r="C633" s="22"/>
      <c r="D633" s="22"/>
      <c r="E633" s="25" t="str">
        <f t="shared" si="27"/>
        <v>Jamie Owen</v>
      </c>
      <c r="F633" s="22" t="s">
        <v>11</v>
      </c>
      <c r="G633" s="23">
        <v>30862</v>
      </c>
      <c r="H633" s="28">
        <f t="shared" si="28"/>
        <v>34</v>
      </c>
      <c r="I633" s="26" t="str">
        <f t="shared" si="29"/>
        <v>SEN</v>
      </c>
    </row>
    <row r="634" spans="1:9" ht="16" x14ac:dyDescent="0.2">
      <c r="A634" s="22" t="s">
        <v>404</v>
      </c>
      <c r="B634" s="22" t="s">
        <v>257</v>
      </c>
      <c r="C634" s="22"/>
      <c r="D634" s="22"/>
      <c r="E634" s="25" t="str">
        <f t="shared" si="27"/>
        <v>Jenny Owen</v>
      </c>
      <c r="F634" s="22" t="s">
        <v>11</v>
      </c>
      <c r="G634" s="23">
        <v>31430</v>
      </c>
      <c r="H634" s="28">
        <f t="shared" si="28"/>
        <v>33</v>
      </c>
      <c r="I634" s="26" t="str">
        <f t="shared" si="29"/>
        <v>SEN</v>
      </c>
    </row>
    <row r="635" spans="1:9" ht="16" x14ac:dyDescent="0.2">
      <c r="A635" t="s">
        <v>404</v>
      </c>
      <c r="B635" t="s">
        <v>773</v>
      </c>
      <c r="E635" s="25" t="str">
        <f t="shared" si="27"/>
        <v>Cathy Owen</v>
      </c>
      <c r="F635" t="s">
        <v>12</v>
      </c>
      <c r="G635" s="41">
        <v>30756</v>
      </c>
      <c r="H635" s="26">
        <f t="shared" si="28"/>
        <v>35</v>
      </c>
      <c r="I635" s="26" t="str">
        <f t="shared" si="29"/>
        <v>SEN</v>
      </c>
    </row>
    <row r="636" spans="1:9" ht="16" x14ac:dyDescent="0.2">
      <c r="A636" t="s">
        <v>404</v>
      </c>
      <c r="B636" t="s">
        <v>99</v>
      </c>
      <c r="E636" s="25" t="str">
        <f t="shared" si="27"/>
        <v>Jamie Owen</v>
      </c>
      <c r="F636" t="s">
        <v>11</v>
      </c>
      <c r="G636" s="41">
        <v>30862</v>
      </c>
      <c r="H636" s="28">
        <f t="shared" si="28"/>
        <v>34</v>
      </c>
      <c r="I636" s="26" t="str">
        <f t="shared" si="29"/>
        <v>SEN</v>
      </c>
    </row>
    <row r="637" spans="1:9" ht="16" x14ac:dyDescent="0.2">
      <c r="A637" t="s">
        <v>774</v>
      </c>
      <c r="B637" t="s">
        <v>775</v>
      </c>
      <c r="E637" s="25" t="str">
        <f t="shared" si="27"/>
        <v>Nikki Paddock</v>
      </c>
      <c r="F637" t="s">
        <v>12</v>
      </c>
      <c r="G637" s="41">
        <v>32225</v>
      </c>
      <c r="H637" s="28">
        <f t="shared" si="28"/>
        <v>31</v>
      </c>
      <c r="I637" s="26" t="str">
        <f t="shared" si="29"/>
        <v>SEN</v>
      </c>
    </row>
    <row r="638" spans="1:9" ht="16" x14ac:dyDescent="0.2">
      <c r="A638" t="s">
        <v>776</v>
      </c>
      <c r="B638" t="s">
        <v>362</v>
      </c>
      <c r="E638" s="25" t="str">
        <f t="shared" si="27"/>
        <v>Natasha Palfrey-Evans</v>
      </c>
      <c r="F638" t="s">
        <v>12</v>
      </c>
      <c r="G638" s="41">
        <v>27886</v>
      </c>
      <c r="H638" s="28">
        <f t="shared" si="28"/>
        <v>42</v>
      </c>
      <c r="I638" s="26" t="str">
        <f t="shared" si="29"/>
        <v>V40</v>
      </c>
    </row>
    <row r="639" spans="1:9" ht="16" x14ac:dyDescent="0.2">
      <c r="A639" s="22" t="s">
        <v>406</v>
      </c>
      <c r="B639" s="22" t="s">
        <v>312</v>
      </c>
      <c r="C639" s="22"/>
      <c r="D639" s="22"/>
      <c r="E639" s="25" t="str">
        <f t="shared" si="27"/>
        <v>Emma Papps</v>
      </c>
      <c r="F639" s="22" t="s">
        <v>12</v>
      </c>
      <c r="G639" s="23">
        <v>32036</v>
      </c>
      <c r="H639" s="28">
        <f t="shared" si="28"/>
        <v>31</v>
      </c>
      <c r="I639" s="26" t="str">
        <f t="shared" si="29"/>
        <v>SEN</v>
      </c>
    </row>
    <row r="640" spans="1:9" ht="16" x14ac:dyDescent="0.2">
      <c r="A640" s="22" t="s">
        <v>407</v>
      </c>
      <c r="B640" s="22" t="s">
        <v>605</v>
      </c>
      <c r="C640" s="22" t="s">
        <v>501</v>
      </c>
      <c r="D640" s="22"/>
      <c r="E640" s="25" t="str">
        <f t="shared" si="27"/>
        <v>Victoria Parker</v>
      </c>
      <c r="F640" s="22" t="s">
        <v>12</v>
      </c>
      <c r="G640" s="23">
        <v>32621</v>
      </c>
      <c r="H640" s="28">
        <f t="shared" si="28"/>
        <v>29</v>
      </c>
      <c r="I640" s="26" t="str">
        <f t="shared" si="29"/>
        <v>SEN</v>
      </c>
    </row>
    <row r="641" spans="1:9" ht="16" x14ac:dyDescent="0.2">
      <c r="A641" s="22" t="s">
        <v>408</v>
      </c>
      <c r="B641" s="22" t="s">
        <v>409</v>
      </c>
      <c r="C641" s="22"/>
      <c r="D641" s="22"/>
      <c r="E641" s="25" t="str">
        <f t="shared" si="27"/>
        <v>Michele Parrett</v>
      </c>
      <c r="F641" s="22" t="s">
        <v>12</v>
      </c>
      <c r="G641" s="23">
        <v>26592</v>
      </c>
      <c r="H641" s="28">
        <f t="shared" si="28"/>
        <v>46</v>
      </c>
      <c r="I641" s="26" t="str">
        <f t="shared" si="29"/>
        <v>V40</v>
      </c>
    </row>
    <row r="642" spans="1:9" ht="16" x14ac:dyDescent="0.2">
      <c r="A642" s="22" t="s">
        <v>410</v>
      </c>
      <c r="B642" s="22" t="s">
        <v>139</v>
      </c>
      <c r="C642" s="22"/>
      <c r="D642" s="22"/>
      <c r="E642" s="25" t="str">
        <f t="shared" si="27"/>
        <v>Andrew Parry</v>
      </c>
      <c r="F642" s="22" t="s">
        <v>11</v>
      </c>
      <c r="G642" s="23">
        <v>24174</v>
      </c>
      <c r="H642" s="28">
        <f t="shared" si="28"/>
        <v>53</v>
      </c>
      <c r="I642" s="26" t="str">
        <f t="shared" si="29"/>
        <v>V50</v>
      </c>
    </row>
    <row r="643" spans="1:9" ht="16" x14ac:dyDescent="0.2">
      <c r="A643" t="s">
        <v>777</v>
      </c>
      <c r="B643" t="s">
        <v>82</v>
      </c>
      <c r="C643" t="s">
        <v>556</v>
      </c>
      <c r="E643" s="25" t="str">
        <f t="shared" si="27"/>
        <v>Louise Parsons</v>
      </c>
      <c r="F643" t="s">
        <v>12</v>
      </c>
      <c r="G643" s="41">
        <v>28585</v>
      </c>
      <c r="H643" s="26">
        <f t="shared" si="28"/>
        <v>40</v>
      </c>
      <c r="I643" s="26" t="str">
        <f t="shared" si="29"/>
        <v>V40</v>
      </c>
    </row>
    <row r="644" spans="1:9" ht="16" x14ac:dyDescent="0.2">
      <c r="A644" s="22" t="s">
        <v>411</v>
      </c>
      <c r="B644" s="22" t="s">
        <v>412</v>
      </c>
      <c r="C644" s="22"/>
      <c r="D644" s="22"/>
      <c r="E644" s="25" t="str">
        <f t="shared" ref="E644:E707" si="30">+B644&amp;" "&amp;A644</f>
        <v>Kate Partridge</v>
      </c>
      <c r="F644" s="22" t="s">
        <v>12</v>
      </c>
      <c r="G644" s="23">
        <v>27211</v>
      </c>
      <c r="H644" s="28">
        <f t="shared" ref="H644:H707" si="31">+(YEAR($H$2)-YEAR(G644))+IF(G644=$H$2,0,IF(MONTH(G644)&gt;3,-1,))</f>
        <v>44</v>
      </c>
      <c r="I644" s="26" t="str">
        <f t="shared" ref="I644:I707" si="32">+VLOOKUP(H644,$L$3:$M$97,2,FALSE)</f>
        <v>V40</v>
      </c>
    </row>
    <row r="645" spans="1:9" ht="16" x14ac:dyDescent="0.2">
      <c r="A645" t="s">
        <v>411</v>
      </c>
      <c r="B645" t="s">
        <v>412</v>
      </c>
      <c r="E645" s="25" t="str">
        <f t="shared" si="30"/>
        <v>Kate Partridge</v>
      </c>
      <c r="F645" t="s">
        <v>12</v>
      </c>
      <c r="G645" s="41">
        <v>27211</v>
      </c>
      <c r="H645" s="26">
        <f t="shared" si="31"/>
        <v>44</v>
      </c>
      <c r="I645" s="26" t="str">
        <f t="shared" si="32"/>
        <v>V40</v>
      </c>
    </row>
    <row r="646" spans="1:9" ht="16" x14ac:dyDescent="0.2">
      <c r="A646" s="22" t="s">
        <v>413</v>
      </c>
      <c r="B646" s="22" t="s">
        <v>202</v>
      </c>
      <c r="C646" s="22" t="s">
        <v>376</v>
      </c>
      <c r="D646" s="22"/>
      <c r="E646" s="25" t="str">
        <f t="shared" si="30"/>
        <v>Janet Peace</v>
      </c>
      <c r="F646" s="22" t="s">
        <v>12</v>
      </c>
      <c r="G646" s="23">
        <v>21999</v>
      </c>
      <c r="H646" s="28">
        <f t="shared" si="31"/>
        <v>59</v>
      </c>
      <c r="I646" s="26" t="str">
        <f t="shared" si="32"/>
        <v>V50</v>
      </c>
    </row>
    <row r="647" spans="1:9" ht="16" x14ac:dyDescent="0.2">
      <c r="A647" t="s">
        <v>413</v>
      </c>
      <c r="B647" t="s">
        <v>202</v>
      </c>
      <c r="C647" t="s">
        <v>376</v>
      </c>
      <c r="E647" s="25" t="str">
        <f t="shared" si="30"/>
        <v>Janet Peace</v>
      </c>
      <c r="F647" t="s">
        <v>12</v>
      </c>
      <c r="G647" s="41">
        <v>21999</v>
      </c>
      <c r="H647" s="26">
        <f t="shared" si="31"/>
        <v>59</v>
      </c>
      <c r="I647" s="26" t="str">
        <f t="shared" si="32"/>
        <v>V50</v>
      </c>
    </row>
    <row r="648" spans="1:9" ht="16" x14ac:dyDescent="0.2">
      <c r="A648" s="22" t="s">
        <v>414</v>
      </c>
      <c r="B648" s="22" t="s">
        <v>415</v>
      </c>
      <c r="C648" s="22"/>
      <c r="D648" s="22"/>
      <c r="E648" s="25" t="str">
        <f t="shared" si="30"/>
        <v>Austin Pearce</v>
      </c>
      <c r="F648" s="22" t="s">
        <v>11</v>
      </c>
      <c r="G648" s="23">
        <v>16250</v>
      </c>
      <c r="H648" s="28">
        <f t="shared" si="31"/>
        <v>74</v>
      </c>
      <c r="I648" s="26" t="str">
        <f t="shared" si="32"/>
        <v>V60+</v>
      </c>
    </row>
    <row r="649" spans="1:9" ht="16" x14ac:dyDescent="0.2">
      <c r="A649" s="22" t="s">
        <v>414</v>
      </c>
      <c r="B649" s="22" t="s">
        <v>127</v>
      </c>
      <c r="C649" s="22"/>
      <c r="D649" s="22"/>
      <c r="E649" s="25" t="str">
        <f t="shared" si="30"/>
        <v>Sue Pearce</v>
      </c>
      <c r="F649" s="22" t="s">
        <v>12</v>
      </c>
      <c r="G649" s="23">
        <v>16655</v>
      </c>
      <c r="H649" s="28">
        <f t="shared" si="31"/>
        <v>73</v>
      </c>
      <c r="I649" s="26" t="str">
        <f t="shared" si="32"/>
        <v>V60+</v>
      </c>
    </row>
    <row r="650" spans="1:9" ht="16" x14ac:dyDescent="0.2">
      <c r="A650" t="s">
        <v>414</v>
      </c>
      <c r="B650" t="s">
        <v>415</v>
      </c>
      <c r="E650" s="25" t="str">
        <f t="shared" si="30"/>
        <v>Austin Pearce</v>
      </c>
      <c r="F650" t="s">
        <v>11</v>
      </c>
      <c r="G650" s="41">
        <v>16250</v>
      </c>
      <c r="H650" s="28">
        <f t="shared" si="31"/>
        <v>74</v>
      </c>
      <c r="I650" s="26" t="str">
        <f t="shared" si="32"/>
        <v>V60+</v>
      </c>
    </row>
    <row r="651" spans="1:9" ht="16" x14ac:dyDescent="0.2">
      <c r="A651" t="s">
        <v>414</v>
      </c>
      <c r="B651" t="s">
        <v>127</v>
      </c>
      <c r="E651" s="25" t="str">
        <f t="shared" si="30"/>
        <v>Sue Pearce</v>
      </c>
      <c r="F651" t="s">
        <v>12</v>
      </c>
      <c r="G651" s="41">
        <v>16655</v>
      </c>
      <c r="H651" s="28">
        <f t="shared" si="31"/>
        <v>73</v>
      </c>
      <c r="I651" s="26" t="str">
        <f t="shared" si="32"/>
        <v>V60+</v>
      </c>
    </row>
    <row r="652" spans="1:9" ht="16" x14ac:dyDescent="0.2">
      <c r="A652" s="22" t="s">
        <v>416</v>
      </c>
      <c r="B652" s="22" t="s">
        <v>417</v>
      </c>
      <c r="C652" s="22"/>
      <c r="D652" s="22"/>
      <c r="E652" s="25" t="str">
        <f t="shared" si="30"/>
        <v>Rob Pedley</v>
      </c>
      <c r="F652" s="22" t="s">
        <v>11</v>
      </c>
      <c r="G652" s="23">
        <v>26791</v>
      </c>
      <c r="H652" s="28">
        <f t="shared" si="31"/>
        <v>45</v>
      </c>
      <c r="I652" s="26" t="str">
        <f t="shared" si="32"/>
        <v>V40</v>
      </c>
    </row>
    <row r="653" spans="1:9" ht="16" x14ac:dyDescent="0.2">
      <c r="A653" t="s">
        <v>416</v>
      </c>
      <c r="B653" t="s">
        <v>417</v>
      </c>
      <c r="E653" s="25" t="str">
        <f t="shared" si="30"/>
        <v>Rob Pedley</v>
      </c>
      <c r="F653" t="s">
        <v>11</v>
      </c>
      <c r="G653" s="41">
        <v>26791</v>
      </c>
      <c r="H653" s="28">
        <f t="shared" si="31"/>
        <v>45</v>
      </c>
      <c r="I653" s="26" t="str">
        <f t="shared" si="32"/>
        <v>V40</v>
      </c>
    </row>
    <row r="654" spans="1:9" ht="16" x14ac:dyDescent="0.2">
      <c r="A654" s="22" t="s">
        <v>418</v>
      </c>
      <c r="B654" s="22" t="s">
        <v>419</v>
      </c>
      <c r="C654" s="22"/>
      <c r="D654" s="22"/>
      <c r="E654" s="25" t="str">
        <f t="shared" si="30"/>
        <v>Jade Penfold</v>
      </c>
      <c r="F654" s="22" t="s">
        <v>12</v>
      </c>
      <c r="G654" s="23">
        <v>32989</v>
      </c>
      <c r="H654" s="28">
        <f t="shared" si="31"/>
        <v>28</v>
      </c>
      <c r="I654" s="26" t="str">
        <f t="shared" si="32"/>
        <v>SEN</v>
      </c>
    </row>
    <row r="655" spans="1:9" ht="16" x14ac:dyDescent="0.2">
      <c r="A655" t="s">
        <v>418</v>
      </c>
      <c r="B655" t="s">
        <v>419</v>
      </c>
      <c r="E655" s="25" t="str">
        <f t="shared" si="30"/>
        <v>Jade Penfold</v>
      </c>
      <c r="F655" t="s">
        <v>12</v>
      </c>
      <c r="G655" s="41">
        <v>32989</v>
      </c>
      <c r="H655" s="26">
        <f t="shared" si="31"/>
        <v>28</v>
      </c>
      <c r="I655" s="26" t="str">
        <f t="shared" si="32"/>
        <v>SEN</v>
      </c>
    </row>
    <row r="656" spans="1:9" ht="16" x14ac:dyDescent="0.2">
      <c r="A656" s="22" t="s">
        <v>420</v>
      </c>
      <c r="B656" s="22" t="s">
        <v>204</v>
      </c>
      <c r="C656" s="22" t="s">
        <v>567</v>
      </c>
      <c r="D656" s="22"/>
      <c r="E656" s="25" t="str">
        <f t="shared" si="30"/>
        <v>Dave Perrett</v>
      </c>
      <c r="F656" s="22" t="s">
        <v>11</v>
      </c>
      <c r="G656" s="23">
        <v>27978</v>
      </c>
      <c r="H656" s="28">
        <f t="shared" si="31"/>
        <v>42</v>
      </c>
      <c r="I656" s="26" t="str">
        <f t="shared" si="32"/>
        <v>V40</v>
      </c>
    </row>
    <row r="657" spans="1:9" ht="16" x14ac:dyDescent="0.2">
      <c r="A657" t="s">
        <v>420</v>
      </c>
      <c r="B657" t="s">
        <v>204</v>
      </c>
      <c r="C657" t="s">
        <v>567</v>
      </c>
      <c r="E657" s="25" t="str">
        <f t="shared" si="30"/>
        <v>Dave Perrett</v>
      </c>
      <c r="F657" t="s">
        <v>11</v>
      </c>
      <c r="G657" s="41">
        <v>27978</v>
      </c>
      <c r="H657" s="26">
        <f t="shared" si="31"/>
        <v>42</v>
      </c>
      <c r="I657" s="26" t="str">
        <f t="shared" si="32"/>
        <v>V40</v>
      </c>
    </row>
    <row r="658" spans="1:9" ht="16" x14ac:dyDescent="0.2">
      <c r="A658" t="s">
        <v>420</v>
      </c>
      <c r="B658" t="s">
        <v>490</v>
      </c>
      <c r="E658" s="25" t="str">
        <f t="shared" si="30"/>
        <v>Alexandra Perrett</v>
      </c>
      <c r="F658" t="s">
        <v>12</v>
      </c>
      <c r="G658" s="41">
        <v>27823</v>
      </c>
      <c r="H658" s="26">
        <f t="shared" si="31"/>
        <v>43</v>
      </c>
      <c r="I658" s="26" t="str">
        <f t="shared" si="32"/>
        <v>V40</v>
      </c>
    </row>
    <row r="659" spans="1:9" ht="16" x14ac:dyDescent="0.2">
      <c r="A659" s="22" t="s">
        <v>421</v>
      </c>
      <c r="B659" s="22" t="s">
        <v>490</v>
      </c>
      <c r="C659" s="22" t="s">
        <v>606</v>
      </c>
      <c r="D659" s="22"/>
      <c r="E659" s="25" t="str">
        <f t="shared" si="30"/>
        <v>Alexandra Perrior</v>
      </c>
      <c r="F659" s="22" t="s">
        <v>12</v>
      </c>
      <c r="G659" s="23">
        <v>26663</v>
      </c>
      <c r="H659" s="28">
        <f t="shared" si="31"/>
        <v>46</v>
      </c>
      <c r="I659" s="26" t="str">
        <f t="shared" si="32"/>
        <v>V40</v>
      </c>
    </row>
    <row r="660" spans="1:9" ht="16" x14ac:dyDescent="0.2">
      <c r="A660" t="s">
        <v>421</v>
      </c>
      <c r="B660" t="s">
        <v>490</v>
      </c>
      <c r="C660" t="s">
        <v>606</v>
      </c>
      <c r="E660" s="25" t="str">
        <f t="shared" si="30"/>
        <v>Alexandra Perrior</v>
      </c>
      <c r="F660" t="s">
        <v>12</v>
      </c>
      <c r="G660" s="41">
        <v>26663</v>
      </c>
      <c r="H660" s="26">
        <f t="shared" si="31"/>
        <v>46</v>
      </c>
      <c r="I660" s="26" t="str">
        <f t="shared" si="32"/>
        <v>V40</v>
      </c>
    </row>
    <row r="661" spans="1:9" x14ac:dyDescent="0.2">
      <c r="A661" t="s">
        <v>957</v>
      </c>
      <c r="B661" s="6" t="s">
        <v>972</v>
      </c>
      <c r="E661" s="26" t="str">
        <f t="shared" si="30"/>
        <v>Matt Peters</v>
      </c>
      <c r="F661" t="s">
        <v>11</v>
      </c>
      <c r="G661" s="41">
        <v>30008</v>
      </c>
      <c r="H661" s="26">
        <f t="shared" si="31"/>
        <v>37</v>
      </c>
      <c r="I661" s="26" t="str">
        <f t="shared" si="32"/>
        <v>SEN</v>
      </c>
    </row>
    <row r="662" spans="1:9" ht="16" x14ac:dyDescent="0.2">
      <c r="A662" s="22" t="s">
        <v>422</v>
      </c>
      <c r="B662" s="22" t="s">
        <v>102</v>
      </c>
      <c r="C662" s="22"/>
      <c r="D662" s="22"/>
      <c r="E662" s="25" t="str">
        <f t="shared" si="30"/>
        <v>Alan Phillips</v>
      </c>
      <c r="F662" s="22" t="s">
        <v>11</v>
      </c>
      <c r="G662" s="23">
        <v>22400</v>
      </c>
      <c r="H662" s="28">
        <f t="shared" si="31"/>
        <v>57</v>
      </c>
      <c r="I662" s="26" t="str">
        <f t="shared" si="32"/>
        <v>V50</v>
      </c>
    </row>
    <row r="663" spans="1:9" ht="16" x14ac:dyDescent="0.2">
      <c r="A663" t="s">
        <v>422</v>
      </c>
      <c r="B663" t="s">
        <v>102</v>
      </c>
      <c r="E663" s="25" t="str">
        <f t="shared" si="30"/>
        <v>Alan Phillips</v>
      </c>
      <c r="F663" t="s">
        <v>11</v>
      </c>
      <c r="G663" s="41">
        <v>22400</v>
      </c>
      <c r="H663" s="28">
        <f t="shared" si="31"/>
        <v>57</v>
      </c>
      <c r="I663" s="26" t="str">
        <f t="shared" si="32"/>
        <v>V50</v>
      </c>
    </row>
    <row r="664" spans="1:9" ht="16" x14ac:dyDescent="0.2">
      <c r="A664" t="s">
        <v>778</v>
      </c>
      <c r="B664" t="s">
        <v>834</v>
      </c>
      <c r="C664" t="s">
        <v>835</v>
      </c>
      <c r="E664" s="25" t="str">
        <f t="shared" si="30"/>
        <v>Cecilia Phiri</v>
      </c>
      <c r="F664" t="s">
        <v>12</v>
      </c>
      <c r="G664" s="41">
        <v>28397</v>
      </c>
      <c r="H664" s="28">
        <f t="shared" si="31"/>
        <v>41</v>
      </c>
      <c r="I664" s="26" t="str">
        <f t="shared" si="32"/>
        <v>V40</v>
      </c>
    </row>
    <row r="665" spans="1:9" x14ac:dyDescent="0.2">
      <c r="A665" t="s">
        <v>952</v>
      </c>
      <c r="B665" s="6" t="s">
        <v>709</v>
      </c>
      <c r="E665" s="26" t="str">
        <f t="shared" si="30"/>
        <v>Charlotte Pinder</v>
      </c>
      <c r="F665" t="s">
        <v>12</v>
      </c>
      <c r="G665" s="41">
        <v>31944</v>
      </c>
      <c r="H665" s="26">
        <f t="shared" si="31"/>
        <v>31</v>
      </c>
      <c r="I665" s="26" t="str">
        <f t="shared" si="32"/>
        <v>SEN</v>
      </c>
    </row>
    <row r="666" spans="1:9" ht="16" x14ac:dyDescent="0.2">
      <c r="A666" t="s">
        <v>779</v>
      </c>
      <c r="B666" t="s">
        <v>326</v>
      </c>
      <c r="C666" t="s">
        <v>139</v>
      </c>
      <c r="E666" s="25" t="str">
        <f t="shared" si="30"/>
        <v>Martin Pitt</v>
      </c>
      <c r="F666" t="s">
        <v>11</v>
      </c>
      <c r="G666" s="41">
        <v>31209</v>
      </c>
      <c r="H666" s="28">
        <f t="shared" si="31"/>
        <v>33</v>
      </c>
      <c r="I666" s="26" t="str">
        <f t="shared" si="32"/>
        <v>SEN</v>
      </c>
    </row>
    <row r="667" spans="1:9" ht="16" x14ac:dyDescent="0.2">
      <c r="A667" s="22" t="s">
        <v>423</v>
      </c>
      <c r="B667" s="22" t="s">
        <v>139</v>
      </c>
      <c r="C667" s="22"/>
      <c r="D667" s="22"/>
      <c r="E667" s="25" t="str">
        <f t="shared" si="30"/>
        <v>Andrew Pitts</v>
      </c>
      <c r="F667" s="22" t="s">
        <v>11</v>
      </c>
      <c r="G667" s="23">
        <v>24885</v>
      </c>
      <c r="H667" s="28">
        <f t="shared" si="31"/>
        <v>51</v>
      </c>
      <c r="I667" s="26" t="str">
        <f t="shared" si="32"/>
        <v>V50</v>
      </c>
    </row>
    <row r="668" spans="1:9" ht="16" x14ac:dyDescent="0.2">
      <c r="A668" t="s">
        <v>423</v>
      </c>
      <c r="B668" t="s">
        <v>139</v>
      </c>
      <c r="E668" s="25" t="str">
        <f t="shared" si="30"/>
        <v>Andrew Pitts</v>
      </c>
      <c r="F668" t="s">
        <v>11</v>
      </c>
      <c r="G668" s="41">
        <v>24885</v>
      </c>
      <c r="H668" s="26">
        <f t="shared" si="31"/>
        <v>51</v>
      </c>
      <c r="I668" s="26" t="str">
        <f t="shared" si="32"/>
        <v>V50</v>
      </c>
    </row>
    <row r="669" spans="1:9" ht="16" x14ac:dyDescent="0.2">
      <c r="A669" t="s">
        <v>780</v>
      </c>
      <c r="B669" t="s">
        <v>324</v>
      </c>
      <c r="E669" s="25" t="str">
        <f t="shared" si="30"/>
        <v>Adrian Plaw</v>
      </c>
      <c r="F669" t="s">
        <v>11</v>
      </c>
      <c r="G669" s="41">
        <v>26459</v>
      </c>
      <c r="H669" s="26">
        <f t="shared" si="31"/>
        <v>46</v>
      </c>
      <c r="I669" s="26" t="str">
        <f t="shared" si="32"/>
        <v>V40</v>
      </c>
    </row>
    <row r="670" spans="1:9" ht="16" x14ac:dyDescent="0.2">
      <c r="A670" s="22" t="s">
        <v>424</v>
      </c>
      <c r="B670" s="22" t="s">
        <v>72</v>
      </c>
      <c r="C670" s="22"/>
      <c r="D670" s="22"/>
      <c r="E670" s="25" t="str">
        <f t="shared" si="30"/>
        <v>Michael Pleasants</v>
      </c>
      <c r="F670" s="22" t="s">
        <v>11</v>
      </c>
      <c r="G670" s="23">
        <v>31484</v>
      </c>
      <c r="H670" s="28">
        <f t="shared" si="31"/>
        <v>33</v>
      </c>
      <c r="I670" s="26" t="str">
        <f t="shared" si="32"/>
        <v>SEN</v>
      </c>
    </row>
    <row r="671" spans="1:9" ht="16" x14ac:dyDescent="0.2">
      <c r="A671" s="22" t="s">
        <v>425</v>
      </c>
      <c r="B671" s="22" t="s">
        <v>249</v>
      </c>
      <c r="C671" s="22"/>
      <c r="D671" s="22"/>
      <c r="E671" s="25" t="str">
        <f t="shared" si="30"/>
        <v>Lisa Plummer</v>
      </c>
      <c r="F671" s="22" t="s">
        <v>12</v>
      </c>
      <c r="G671" s="23">
        <v>26380</v>
      </c>
      <c r="H671" s="28">
        <f t="shared" si="31"/>
        <v>47</v>
      </c>
      <c r="I671" s="26" t="str">
        <f t="shared" si="32"/>
        <v>V40</v>
      </c>
    </row>
    <row r="672" spans="1:9" ht="16" x14ac:dyDescent="0.2">
      <c r="A672" t="s">
        <v>425</v>
      </c>
      <c r="B672" t="s">
        <v>249</v>
      </c>
      <c r="E672" s="25" t="str">
        <f t="shared" si="30"/>
        <v>Lisa Plummer</v>
      </c>
      <c r="F672" t="s">
        <v>12</v>
      </c>
      <c r="G672" s="41">
        <v>26380</v>
      </c>
      <c r="H672" s="26">
        <f t="shared" si="31"/>
        <v>47</v>
      </c>
      <c r="I672" s="26" t="str">
        <f t="shared" si="32"/>
        <v>V40</v>
      </c>
    </row>
    <row r="673" spans="1:9" ht="16" x14ac:dyDescent="0.2">
      <c r="A673" t="s">
        <v>781</v>
      </c>
      <c r="B673" t="s">
        <v>782</v>
      </c>
      <c r="E673" s="25" t="str">
        <f t="shared" si="30"/>
        <v>Bruce Poll</v>
      </c>
      <c r="F673" t="s">
        <v>11</v>
      </c>
      <c r="G673" s="41">
        <v>26006</v>
      </c>
      <c r="H673" s="28">
        <f t="shared" si="31"/>
        <v>48</v>
      </c>
      <c r="I673" s="26" t="str">
        <f t="shared" si="32"/>
        <v>V40</v>
      </c>
    </row>
    <row r="674" spans="1:9" ht="16" x14ac:dyDescent="0.2">
      <c r="A674" t="s">
        <v>781</v>
      </c>
      <c r="B674" t="s">
        <v>783</v>
      </c>
      <c r="E674" s="25" t="str">
        <f t="shared" si="30"/>
        <v>Vicky Poll</v>
      </c>
      <c r="F674" t="s">
        <v>11</v>
      </c>
      <c r="G674" s="41">
        <v>28251</v>
      </c>
      <c r="H674" s="28">
        <f t="shared" si="31"/>
        <v>41</v>
      </c>
      <c r="I674" s="26" t="str">
        <f t="shared" si="32"/>
        <v>V40</v>
      </c>
    </row>
    <row r="675" spans="1:9" ht="16" x14ac:dyDescent="0.2">
      <c r="A675" t="s">
        <v>784</v>
      </c>
      <c r="B675" t="s">
        <v>88</v>
      </c>
      <c r="C675" t="s">
        <v>244</v>
      </c>
      <c r="E675" s="25" t="str">
        <f t="shared" si="30"/>
        <v>Julie Pope</v>
      </c>
      <c r="F675" t="s">
        <v>12</v>
      </c>
      <c r="G675" s="41">
        <v>25419</v>
      </c>
      <c r="H675" s="28">
        <f t="shared" si="31"/>
        <v>49</v>
      </c>
      <c r="I675" s="26" t="str">
        <f t="shared" si="32"/>
        <v>V40</v>
      </c>
    </row>
    <row r="676" spans="1:9" x14ac:dyDescent="0.2">
      <c r="A676" t="s">
        <v>784</v>
      </c>
      <c r="B676" t="s">
        <v>905</v>
      </c>
      <c r="E676" s="26" t="str">
        <f t="shared" si="30"/>
        <v>Harriet Pope</v>
      </c>
      <c r="F676" t="s">
        <v>12</v>
      </c>
      <c r="G676" s="41">
        <v>34598</v>
      </c>
      <c r="H676" s="28">
        <f t="shared" si="31"/>
        <v>24</v>
      </c>
      <c r="I676" s="26" t="str">
        <f t="shared" si="32"/>
        <v>SEN</v>
      </c>
    </row>
    <row r="677" spans="1:9" ht="16" x14ac:dyDescent="0.2">
      <c r="A677" t="s">
        <v>785</v>
      </c>
      <c r="B677" t="s">
        <v>786</v>
      </c>
      <c r="E677" s="25" t="str">
        <f t="shared" si="30"/>
        <v>Dolapo Popoola</v>
      </c>
      <c r="F677" t="s">
        <v>12</v>
      </c>
      <c r="G677" s="41">
        <v>24860</v>
      </c>
      <c r="H677" s="26">
        <f t="shared" si="31"/>
        <v>51</v>
      </c>
      <c r="I677" s="26" t="str">
        <f t="shared" si="32"/>
        <v>V50</v>
      </c>
    </row>
    <row r="678" spans="1:9" x14ac:dyDescent="0.2">
      <c r="A678" t="s">
        <v>960</v>
      </c>
      <c r="B678" s="6" t="s">
        <v>122</v>
      </c>
      <c r="E678" s="26" t="str">
        <f t="shared" si="30"/>
        <v>Robert Pottinger</v>
      </c>
      <c r="F678" t="s">
        <v>11</v>
      </c>
      <c r="G678" s="41">
        <v>29189</v>
      </c>
      <c r="H678" s="26">
        <f t="shared" si="31"/>
        <v>39</v>
      </c>
      <c r="I678" s="26" t="str">
        <f t="shared" si="32"/>
        <v>SEN</v>
      </c>
    </row>
    <row r="679" spans="1:9" ht="16" x14ac:dyDescent="0.2">
      <c r="A679" s="22" t="s">
        <v>426</v>
      </c>
      <c r="B679" s="22" t="s">
        <v>427</v>
      </c>
      <c r="C679" s="22"/>
      <c r="D679" s="22"/>
      <c r="E679" s="25" t="str">
        <f t="shared" si="30"/>
        <v>Bertrand Poulain</v>
      </c>
      <c r="F679" s="22" t="s">
        <v>11</v>
      </c>
      <c r="G679" s="23">
        <v>26783</v>
      </c>
      <c r="H679" s="28">
        <f t="shared" si="31"/>
        <v>45</v>
      </c>
      <c r="I679" s="26" t="str">
        <f t="shared" si="32"/>
        <v>V40</v>
      </c>
    </row>
    <row r="680" spans="1:9" ht="16" x14ac:dyDescent="0.2">
      <c r="A680" t="s">
        <v>426</v>
      </c>
      <c r="B680" t="s">
        <v>427</v>
      </c>
      <c r="E680" s="25" t="str">
        <f t="shared" si="30"/>
        <v>Bertrand Poulain</v>
      </c>
      <c r="F680" t="s">
        <v>11</v>
      </c>
      <c r="G680" s="41">
        <v>26783</v>
      </c>
      <c r="H680" s="26">
        <f t="shared" si="31"/>
        <v>45</v>
      </c>
      <c r="I680" s="26" t="str">
        <f t="shared" si="32"/>
        <v>V40</v>
      </c>
    </row>
    <row r="681" spans="1:9" ht="16" x14ac:dyDescent="0.2">
      <c r="A681" s="22" t="s">
        <v>428</v>
      </c>
      <c r="B681" s="22" t="s">
        <v>429</v>
      </c>
      <c r="C681" s="22"/>
      <c r="D681" s="22"/>
      <c r="E681" s="25" t="str">
        <f t="shared" si="30"/>
        <v>Ruth Powell</v>
      </c>
      <c r="F681" s="22" t="s">
        <v>12</v>
      </c>
      <c r="G681" s="23">
        <v>25688</v>
      </c>
      <c r="H681" s="28">
        <f t="shared" si="31"/>
        <v>48</v>
      </c>
      <c r="I681" s="26" t="str">
        <f t="shared" si="32"/>
        <v>V40</v>
      </c>
    </row>
    <row r="682" spans="1:9" ht="16" x14ac:dyDescent="0.2">
      <c r="A682" s="22" t="s">
        <v>428</v>
      </c>
      <c r="B682" s="22" t="s">
        <v>193</v>
      </c>
      <c r="C682" s="22"/>
      <c r="D682" s="22"/>
      <c r="E682" s="25" t="str">
        <f t="shared" si="30"/>
        <v>Terry Powell</v>
      </c>
      <c r="F682" s="22" t="s">
        <v>11</v>
      </c>
      <c r="G682" s="23">
        <v>16777</v>
      </c>
      <c r="H682" s="28">
        <f t="shared" si="31"/>
        <v>73</v>
      </c>
      <c r="I682" s="26" t="str">
        <f t="shared" si="32"/>
        <v>V60+</v>
      </c>
    </row>
    <row r="683" spans="1:9" ht="16" x14ac:dyDescent="0.2">
      <c r="A683" t="s">
        <v>428</v>
      </c>
      <c r="B683" t="s">
        <v>429</v>
      </c>
      <c r="E683" s="25" t="str">
        <f t="shared" si="30"/>
        <v>Ruth Powell</v>
      </c>
      <c r="F683" t="s">
        <v>12</v>
      </c>
      <c r="G683" s="41">
        <v>25688</v>
      </c>
      <c r="H683" s="26">
        <f t="shared" si="31"/>
        <v>48</v>
      </c>
      <c r="I683" s="26" t="str">
        <f t="shared" si="32"/>
        <v>V40</v>
      </c>
    </row>
    <row r="684" spans="1:9" ht="16" x14ac:dyDescent="0.2">
      <c r="A684" t="s">
        <v>428</v>
      </c>
      <c r="B684" t="s">
        <v>193</v>
      </c>
      <c r="E684" s="25" t="str">
        <f t="shared" si="30"/>
        <v>Terry Powell</v>
      </c>
      <c r="F684" t="s">
        <v>11</v>
      </c>
      <c r="G684" s="41">
        <v>16777</v>
      </c>
      <c r="H684" s="28">
        <f t="shared" si="31"/>
        <v>73</v>
      </c>
      <c r="I684" s="26" t="str">
        <f t="shared" si="32"/>
        <v>V60+</v>
      </c>
    </row>
    <row r="685" spans="1:9" x14ac:dyDescent="0.2">
      <c r="A685" t="s">
        <v>962</v>
      </c>
      <c r="B685" s="6" t="s">
        <v>144</v>
      </c>
      <c r="E685" s="26" t="str">
        <f t="shared" si="30"/>
        <v>Stephanie Powter</v>
      </c>
      <c r="F685" t="s">
        <v>12</v>
      </c>
      <c r="G685" s="41">
        <v>34884</v>
      </c>
      <c r="H685" s="26">
        <f t="shared" si="31"/>
        <v>23</v>
      </c>
      <c r="I685" s="26" t="str">
        <f t="shared" si="32"/>
        <v>SEN</v>
      </c>
    </row>
    <row r="686" spans="1:9" ht="16" x14ac:dyDescent="0.2">
      <c r="A686" s="22" t="s">
        <v>430</v>
      </c>
      <c r="B686" s="22" t="s">
        <v>300</v>
      </c>
      <c r="C686" s="22" t="s">
        <v>72</v>
      </c>
      <c r="D686" s="22"/>
      <c r="E686" s="25" t="str">
        <f t="shared" si="30"/>
        <v>David Price</v>
      </c>
      <c r="F686" s="22" t="s">
        <v>11</v>
      </c>
      <c r="G686" s="23">
        <v>25153</v>
      </c>
      <c r="H686" s="28">
        <f t="shared" si="31"/>
        <v>50</v>
      </c>
      <c r="I686" s="26" t="str">
        <f t="shared" si="32"/>
        <v>V50</v>
      </c>
    </row>
    <row r="687" spans="1:9" ht="16" x14ac:dyDescent="0.2">
      <c r="A687" t="s">
        <v>430</v>
      </c>
      <c r="B687" t="s">
        <v>300</v>
      </c>
      <c r="C687" t="s">
        <v>72</v>
      </c>
      <c r="E687" s="25" t="str">
        <f t="shared" si="30"/>
        <v>David Price</v>
      </c>
      <c r="F687" t="s">
        <v>11</v>
      </c>
      <c r="G687" s="41">
        <v>25153</v>
      </c>
      <c r="H687" s="28">
        <f t="shared" si="31"/>
        <v>50</v>
      </c>
      <c r="I687" s="26" t="str">
        <f t="shared" si="32"/>
        <v>V50</v>
      </c>
    </row>
    <row r="688" spans="1:9" ht="16" x14ac:dyDescent="0.2">
      <c r="A688" t="s">
        <v>430</v>
      </c>
      <c r="B688" t="s">
        <v>836</v>
      </c>
      <c r="C688" t="s">
        <v>837</v>
      </c>
      <c r="E688" s="25" t="str">
        <f t="shared" si="30"/>
        <v>Eugenia Price</v>
      </c>
      <c r="F688" t="s">
        <v>12</v>
      </c>
      <c r="G688" s="41">
        <v>33464</v>
      </c>
      <c r="H688" s="28">
        <f t="shared" si="31"/>
        <v>27</v>
      </c>
      <c r="I688" s="26" t="str">
        <f t="shared" si="32"/>
        <v>SEN</v>
      </c>
    </row>
    <row r="689" spans="1:9" ht="16" x14ac:dyDescent="0.2">
      <c r="A689" s="22" t="s">
        <v>431</v>
      </c>
      <c r="B689" s="22" t="s">
        <v>575</v>
      </c>
      <c r="C689" s="22" t="s">
        <v>607</v>
      </c>
      <c r="D689" s="22"/>
      <c r="E689" s="25" t="str">
        <f t="shared" si="30"/>
        <v>Anthony Pudner</v>
      </c>
      <c r="F689" s="22" t="s">
        <v>11</v>
      </c>
      <c r="G689" s="23">
        <v>20194</v>
      </c>
      <c r="H689" s="28">
        <f t="shared" si="31"/>
        <v>63</v>
      </c>
      <c r="I689" s="26" t="str">
        <f t="shared" si="32"/>
        <v>V60+</v>
      </c>
    </row>
    <row r="690" spans="1:9" ht="16" x14ac:dyDescent="0.2">
      <c r="A690" t="s">
        <v>431</v>
      </c>
      <c r="B690" t="s">
        <v>575</v>
      </c>
      <c r="C690" t="s">
        <v>607</v>
      </c>
      <c r="E690" s="25" t="str">
        <f t="shared" si="30"/>
        <v>Anthony Pudner</v>
      </c>
      <c r="F690" t="s">
        <v>11</v>
      </c>
      <c r="G690" s="41">
        <v>20194</v>
      </c>
      <c r="H690" s="26">
        <f t="shared" si="31"/>
        <v>63</v>
      </c>
      <c r="I690" s="26" t="str">
        <f t="shared" si="32"/>
        <v>V60+</v>
      </c>
    </row>
    <row r="691" spans="1:9" ht="16" x14ac:dyDescent="0.2">
      <c r="A691" s="22" t="s">
        <v>432</v>
      </c>
      <c r="B691" s="22" t="s">
        <v>364</v>
      </c>
      <c r="C691" s="22"/>
      <c r="D691" s="22"/>
      <c r="E691" s="25" t="str">
        <f t="shared" si="30"/>
        <v>Scott Punter</v>
      </c>
      <c r="F691" s="22" t="s">
        <v>11</v>
      </c>
      <c r="G691" s="23">
        <v>30524</v>
      </c>
      <c r="H691" s="28">
        <f t="shared" si="31"/>
        <v>35</v>
      </c>
      <c r="I691" s="26" t="str">
        <f t="shared" si="32"/>
        <v>SEN</v>
      </c>
    </row>
    <row r="692" spans="1:9" ht="16" x14ac:dyDescent="0.2">
      <c r="A692" t="s">
        <v>432</v>
      </c>
      <c r="B692" t="s">
        <v>364</v>
      </c>
      <c r="E692" s="25" t="str">
        <f t="shared" si="30"/>
        <v>Scott Punter</v>
      </c>
      <c r="F692" t="s">
        <v>11</v>
      </c>
      <c r="G692" s="41">
        <v>30524</v>
      </c>
      <c r="H692" s="26">
        <f t="shared" si="31"/>
        <v>35</v>
      </c>
      <c r="I692" s="26" t="str">
        <f t="shared" si="32"/>
        <v>SEN</v>
      </c>
    </row>
    <row r="693" spans="1:9" ht="16" x14ac:dyDescent="0.2">
      <c r="A693" s="22" t="s">
        <v>433</v>
      </c>
      <c r="B693" s="22" t="s">
        <v>608</v>
      </c>
      <c r="C693" s="22" t="s">
        <v>260</v>
      </c>
      <c r="D693" s="22"/>
      <c r="E693" s="25" t="str">
        <f t="shared" si="30"/>
        <v>Wendy Pye</v>
      </c>
      <c r="F693" s="22" t="s">
        <v>12</v>
      </c>
      <c r="G693" s="23">
        <v>23884</v>
      </c>
      <c r="H693" s="28">
        <f t="shared" si="31"/>
        <v>53</v>
      </c>
      <c r="I693" s="26" t="str">
        <f t="shared" si="32"/>
        <v>V50</v>
      </c>
    </row>
    <row r="694" spans="1:9" ht="16" x14ac:dyDescent="0.2">
      <c r="A694" t="s">
        <v>433</v>
      </c>
      <c r="B694" t="s">
        <v>608</v>
      </c>
      <c r="C694" t="s">
        <v>260</v>
      </c>
      <c r="E694" s="25" t="str">
        <f t="shared" si="30"/>
        <v>Wendy Pye</v>
      </c>
      <c r="F694" t="s">
        <v>12</v>
      </c>
      <c r="G694" s="41">
        <v>23884</v>
      </c>
      <c r="H694" s="26">
        <f t="shared" si="31"/>
        <v>53</v>
      </c>
      <c r="I694" s="26" t="str">
        <f t="shared" si="32"/>
        <v>V50</v>
      </c>
    </row>
    <row r="695" spans="1:9" ht="16" x14ac:dyDescent="0.2">
      <c r="A695" s="22" t="s">
        <v>434</v>
      </c>
      <c r="B695" s="22" t="s">
        <v>236</v>
      </c>
      <c r="C695" s="22"/>
      <c r="D695" s="22"/>
      <c r="E695" s="25" t="str">
        <f t="shared" si="30"/>
        <v>Kevin Quinn</v>
      </c>
      <c r="F695" s="22" t="s">
        <v>11</v>
      </c>
      <c r="G695" s="23">
        <v>24169</v>
      </c>
      <c r="H695" s="28">
        <f t="shared" si="31"/>
        <v>53</v>
      </c>
      <c r="I695" s="26" t="str">
        <f t="shared" si="32"/>
        <v>V50</v>
      </c>
    </row>
    <row r="696" spans="1:9" ht="16" x14ac:dyDescent="0.2">
      <c r="A696" s="22" t="s">
        <v>435</v>
      </c>
      <c r="B696" s="22" t="s">
        <v>72</v>
      </c>
      <c r="C696" s="22"/>
      <c r="D696" s="22"/>
      <c r="E696" s="25" t="str">
        <f t="shared" si="30"/>
        <v>Michael Raistrick</v>
      </c>
      <c r="F696" s="22" t="s">
        <v>11</v>
      </c>
      <c r="G696" s="23">
        <v>25187</v>
      </c>
      <c r="H696" s="28">
        <f t="shared" si="31"/>
        <v>50</v>
      </c>
      <c r="I696" s="26" t="str">
        <f t="shared" si="32"/>
        <v>V50</v>
      </c>
    </row>
    <row r="697" spans="1:9" ht="16" x14ac:dyDescent="0.2">
      <c r="A697" t="s">
        <v>435</v>
      </c>
      <c r="B697" t="s">
        <v>72</v>
      </c>
      <c r="E697" s="25" t="str">
        <f t="shared" si="30"/>
        <v>Michael Raistrick</v>
      </c>
      <c r="F697" t="s">
        <v>11</v>
      </c>
      <c r="G697" s="41">
        <v>25187</v>
      </c>
      <c r="H697" s="28">
        <f t="shared" si="31"/>
        <v>50</v>
      </c>
      <c r="I697" s="26" t="str">
        <f t="shared" si="32"/>
        <v>V50</v>
      </c>
    </row>
    <row r="698" spans="1:9" ht="16" x14ac:dyDescent="0.2">
      <c r="A698" t="s">
        <v>787</v>
      </c>
      <c r="B698" t="s">
        <v>107</v>
      </c>
      <c r="E698" s="25" t="str">
        <f t="shared" si="30"/>
        <v>Steve Randall</v>
      </c>
      <c r="F698" t="s">
        <v>11</v>
      </c>
      <c r="G698" s="41">
        <v>26225</v>
      </c>
      <c r="H698" s="28">
        <f t="shared" si="31"/>
        <v>47</v>
      </c>
      <c r="I698" s="26" t="str">
        <f t="shared" si="32"/>
        <v>V40</v>
      </c>
    </row>
    <row r="699" spans="1:9" ht="16" x14ac:dyDescent="0.2">
      <c r="A699" s="22" t="s">
        <v>436</v>
      </c>
      <c r="B699" s="22" t="s">
        <v>437</v>
      </c>
      <c r="C699" s="22"/>
      <c r="D699" s="22"/>
      <c r="E699" s="25" t="str">
        <f t="shared" si="30"/>
        <v>Linda Rayman</v>
      </c>
      <c r="F699" s="22" t="s">
        <v>12</v>
      </c>
      <c r="G699" s="23">
        <v>17975</v>
      </c>
      <c r="H699" s="28">
        <f t="shared" si="31"/>
        <v>70</v>
      </c>
      <c r="I699" s="26" t="str">
        <f t="shared" si="32"/>
        <v>V60+</v>
      </c>
    </row>
    <row r="700" spans="1:9" ht="16" x14ac:dyDescent="0.2">
      <c r="A700" t="s">
        <v>436</v>
      </c>
      <c r="B700" t="s">
        <v>437</v>
      </c>
      <c r="E700" s="25" t="str">
        <f t="shared" si="30"/>
        <v>Linda Rayman</v>
      </c>
      <c r="F700" t="s">
        <v>12</v>
      </c>
      <c r="G700" s="41">
        <v>17975</v>
      </c>
      <c r="H700" s="28">
        <f t="shared" si="31"/>
        <v>70</v>
      </c>
      <c r="I700" s="26" t="str">
        <f t="shared" si="32"/>
        <v>V60+</v>
      </c>
    </row>
    <row r="701" spans="1:9" ht="16" x14ac:dyDescent="0.2">
      <c r="A701" t="s">
        <v>788</v>
      </c>
      <c r="B701" t="s">
        <v>126</v>
      </c>
      <c r="E701" s="25" t="str">
        <f t="shared" si="30"/>
        <v>Phil Rayner</v>
      </c>
      <c r="F701" t="s">
        <v>11</v>
      </c>
      <c r="G701" s="41">
        <v>22920</v>
      </c>
      <c r="H701" s="26">
        <f t="shared" si="31"/>
        <v>56</v>
      </c>
      <c r="I701" s="26" t="str">
        <f t="shared" si="32"/>
        <v>V50</v>
      </c>
    </row>
    <row r="702" spans="1:9" ht="16" x14ac:dyDescent="0.2">
      <c r="A702" s="22" t="s">
        <v>438</v>
      </c>
      <c r="B702" s="22" t="s">
        <v>439</v>
      </c>
      <c r="C702" s="22"/>
      <c r="D702" s="22"/>
      <c r="E702" s="25" t="str">
        <f t="shared" si="30"/>
        <v>Georgina Readings</v>
      </c>
      <c r="F702" s="22" t="s">
        <v>12</v>
      </c>
      <c r="G702" s="23">
        <v>27701</v>
      </c>
      <c r="H702" s="28">
        <f t="shared" si="31"/>
        <v>43</v>
      </c>
      <c r="I702" s="26" t="str">
        <f t="shared" si="32"/>
        <v>V40</v>
      </c>
    </row>
    <row r="703" spans="1:9" ht="16" x14ac:dyDescent="0.2">
      <c r="A703" s="22" t="s">
        <v>438</v>
      </c>
      <c r="B703" s="22" t="s">
        <v>609</v>
      </c>
      <c r="C703" s="22" t="s">
        <v>556</v>
      </c>
      <c r="D703" s="22"/>
      <c r="E703" s="25" t="str">
        <f t="shared" si="30"/>
        <v>Laura Readings</v>
      </c>
      <c r="F703" s="22" t="s">
        <v>12</v>
      </c>
      <c r="G703" s="23">
        <v>29014</v>
      </c>
      <c r="H703" s="28">
        <f t="shared" si="31"/>
        <v>39</v>
      </c>
      <c r="I703" s="26" t="str">
        <f t="shared" si="32"/>
        <v>SEN</v>
      </c>
    </row>
    <row r="704" spans="1:9" ht="16" x14ac:dyDescent="0.2">
      <c r="A704" t="s">
        <v>438</v>
      </c>
      <c r="B704" t="s">
        <v>439</v>
      </c>
      <c r="E704" s="25" t="str">
        <f t="shared" si="30"/>
        <v>Georgina Readings</v>
      </c>
      <c r="F704" t="s">
        <v>12</v>
      </c>
      <c r="G704" s="41">
        <v>27701</v>
      </c>
      <c r="H704" s="26">
        <f t="shared" si="31"/>
        <v>43</v>
      </c>
      <c r="I704" s="26" t="str">
        <f t="shared" si="32"/>
        <v>V40</v>
      </c>
    </row>
    <row r="705" spans="1:9" ht="16" x14ac:dyDescent="0.2">
      <c r="A705" t="s">
        <v>438</v>
      </c>
      <c r="B705" t="s">
        <v>298</v>
      </c>
      <c r="E705" s="25" t="str">
        <f t="shared" si="30"/>
        <v>Jack Readings</v>
      </c>
      <c r="F705" t="s">
        <v>11</v>
      </c>
      <c r="G705" s="41">
        <v>42565</v>
      </c>
      <c r="H705" s="26">
        <f t="shared" si="31"/>
        <v>2</v>
      </c>
      <c r="I705" s="26" t="e">
        <f t="shared" si="32"/>
        <v>#N/A</v>
      </c>
    </row>
    <row r="706" spans="1:9" ht="16" x14ac:dyDescent="0.2">
      <c r="A706" t="s">
        <v>438</v>
      </c>
      <c r="B706" t="s">
        <v>609</v>
      </c>
      <c r="C706" t="s">
        <v>556</v>
      </c>
      <c r="E706" s="25" t="str">
        <f t="shared" si="30"/>
        <v>Laura Readings</v>
      </c>
      <c r="F706" t="s">
        <v>12</v>
      </c>
      <c r="G706" s="41">
        <v>29014</v>
      </c>
      <c r="H706" s="28">
        <f t="shared" si="31"/>
        <v>39</v>
      </c>
      <c r="I706" s="26" t="str">
        <f t="shared" si="32"/>
        <v>SEN</v>
      </c>
    </row>
    <row r="707" spans="1:9" ht="16" x14ac:dyDescent="0.2">
      <c r="A707" s="22" t="s">
        <v>440</v>
      </c>
      <c r="B707" s="22" t="s">
        <v>326</v>
      </c>
      <c r="C707" s="22" t="s">
        <v>586</v>
      </c>
      <c r="D707" s="22"/>
      <c r="E707" s="25" t="str">
        <f t="shared" si="30"/>
        <v>Martin Reilly</v>
      </c>
      <c r="F707" s="22" t="s">
        <v>11</v>
      </c>
      <c r="G707" s="23">
        <v>24686</v>
      </c>
      <c r="H707" s="28">
        <f t="shared" si="31"/>
        <v>51</v>
      </c>
      <c r="I707" s="26" t="str">
        <f t="shared" si="32"/>
        <v>V50</v>
      </c>
    </row>
    <row r="708" spans="1:9" ht="16" x14ac:dyDescent="0.2">
      <c r="A708" t="s">
        <v>440</v>
      </c>
      <c r="B708" t="s">
        <v>326</v>
      </c>
      <c r="C708" t="s">
        <v>586</v>
      </c>
      <c r="E708" s="25" t="str">
        <f t="shared" ref="E708:E771" si="33">+B708&amp;" "&amp;A708</f>
        <v>Martin Reilly</v>
      </c>
      <c r="F708" t="s">
        <v>11</v>
      </c>
      <c r="G708" s="41">
        <v>24686</v>
      </c>
      <c r="H708" s="28">
        <f t="shared" ref="H708:H771" si="34">+(YEAR($H$2)-YEAR(G708))+IF(G708=$H$2,0,IF(MONTH(G708)&gt;3,-1,))</f>
        <v>51</v>
      </c>
      <c r="I708" s="26" t="str">
        <f t="shared" ref="I708:I771" si="35">+VLOOKUP(H708,$L$3:$M$97,2,FALSE)</f>
        <v>V50</v>
      </c>
    </row>
    <row r="709" spans="1:9" ht="16" x14ac:dyDescent="0.2">
      <c r="A709" s="22" t="s">
        <v>441</v>
      </c>
      <c r="B709" s="22" t="s">
        <v>257</v>
      </c>
      <c r="C709" s="22"/>
      <c r="D709" s="22"/>
      <c r="E709" s="25" t="str">
        <f t="shared" si="33"/>
        <v>Jenny Rhodes</v>
      </c>
      <c r="F709" s="22" t="s">
        <v>12</v>
      </c>
      <c r="G709" s="23">
        <v>32859</v>
      </c>
      <c r="H709" s="28">
        <f t="shared" si="34"/>
        <v>29</v>
      </c>
      <c r="I709" s="26" t="str">
        <f t="shared" si="35"/>
        <v>SEN</v>
      </c>
    </row>
    <row r="710" spans="1:9" ht="16" x14ac:dyDescent="0.2">
      <c r="A710" t="s">
        <v>789</v>
      </c>
      <c r="B710" t="s">
        <v>838</v>
      </c>
      <c r="C710" t="s">
        <v>457</v>
      </c>
      <c r="E710" s="25" t="str">
        <f t="shared" si="33"/>
        <v>Suzannah Richardson</v>
      </c>
      <c r="F710" t="s">
        <v>12</v>
      </c>
      <c r="G710" s="41">
        <v>28755</v>
      </c>
      <c r="H710" s="28">
        <f t="shared" si="34"/>
        <v>40</v>
      </c>
      <c r="I710" s="26" t="str">
        <f t="shared" si="35"/>
        <v>V40</v>
      </c>
    </row>
    <row r="711" spans="1:9" x14ac:dyDescent="0.2">
      <c r="A711" t="s">
        <v>951</v>
      </c>
      <c r="B711" s="6" t="s">
        <v>967</v>
      </c>
      <c r="E711" s="26" t="str">
        <f t="shared" si="33"/>
        <v>Ceinwen Ridout</v>
      </c>
      <c r="F711" t="s">
        <v>12</v>
      </c>
      <c r="G711" s="41">
        <v>22704</v>
      </c>
      <c r="H711" s="26">
        <f t="shared" si="34"/>
        <v>57</v>
      </c>
      <c r="I711" s="26" t="str">
        <f t="shared" si="35"/>
        <v>V50</v>
      </c>
    </row>
    <row r="712" spans="1:9" x14ac:dyDescent="0.2">
      <c r="A712" t="s">
        <v>1053</v>
      </c>
      <c r="B712" t="s">
        <v>120</v>
      </c>
      <c r="E712" s="26" t="str">
        <f t="shared" si="33"/>
        <v>Peter Riley</v>
      </c>
      <c r="F712" t="s">
        <v>11</v>
      </c>
      <c r="G712" s="41">
        <v>28696</v>
      </c>
      <c r="H712" s="26">
        <f t="shared" si="34"/>
        <v>40</v>
      </c>
      <c r="I712" s="26" t="str">
        <f t="shared" si="35"/>
        <v>V40</v>
      </c>
    </row>
    <row r="713" spans="1:9" ht="16" x14ac:dyDescent="0.2">
      <c r="A713" t="s">
        <v>790</v>
      </c>
      <c r="B713" t="s">
        <v>791</v>
      </c>
      <c r="E713" s="25" t="str">
        <f t="shared" si="33"/>
        <v>Alastair Ritchie</v>
      </c>
      <c r="F713" t="s">
        <v>11</v>
      </c>
      <c r="G713" s="41">
        <v>22182</v>
      </c>
      <c r="H713" s="26">
        <f t="shared" si="34"/>
        <v>58</v>
      </c>
      <c r="I713" s="26" t="str">
        <f t="shared" si="35"/>
        <v>V50</v>
      </c>
    </row>
    <row r="714" spans="1:9" ht="16" x14ac:dyDescent="0.2">
      <c r="A714" t="s">
        <v>792</v>
      </c>
      <c r="B714" t="s">
        <v>793</v>
      </c>
      <c r="E714" s="25" t="str">
        <f t="shared" si="33"/>
        <v>Simone Roach</v>
      </c>
      <c r="F714" t="s">
        <v>12</v>
      </c>
      <c r="G714" s="41">
        <v>33006</v>
      </c>
      <c r="H714" s="26">
        <f t="shared" si="34"/>
        <v>28</v>
      </c>
      <c r="I714" s="26" t="str">
        <f t="shared" si="35"/>
        <v>SEN</v>
      </c>
    </row>
    <row r="715" spans="1:9" ht="16" x14ac:dyDescent="0.2">
      <c r="A715" s="22" t="s">
        <v>442</v>
      </c>
      <c r="B715" s="22" t="s">
        <v>382</v>
      </c>
      <c r="C715" s="22"/>
      <c r="D715" s="22"/>
      <c r="E715" s="25" t="str">
        <f t="shared" si="33"/>
        <v>Alex Roberts</v>
      </c>
      <c r="F715" s="22" t="s">
        <v>11</v>
      </c>
      <c r="G715" s="23">
        <v>29952</v>
      </c>
      <c r="H715" s="28">
        <f t="shared" si="34"/>
        <v>37</v>
      </c>
      <c r="I715" s="26" t="str">
        <f t="shared" si="35"/>
        <v>SEN</v>
      </c>
    </row>
    <row r="716" spans="1:9" ht="16" x14ac:dyDescent="0.2">
      <c r="A716" s="22" t="s">
        <v>442</v>
      </c>
      <c r="B716" s="22" t="s">
        <v>443</v>
      </c>
      <c r="C716" s="22"/>
      <c r="D716" s="22"/>
      <c r="E716" s="25" t="str">
        <f t="shared" si="33"/>
        <v>Anne Roberts</v>
      </c>
      <c r="F716" s="22" t="s">
        <v>12</v>
      </c>
      <c r="G716" s="23">
        <v>20937</v>
      </c>
      <c r="H716" s="28">
        <f t="shared" si="34"/>
        <v>61</v>
      </c>
      <c r="I716" s="26" t="str">
        <f t="shared" si="35"/>
        <v>V60+</v>
      </c>
    </row>
    <row r="717" spans="1:9" ht="16" x14ac:dyDescent="0.2">
      <c r="A717" s="22" t="s">
        <v>442</v>
      </c>
      <c r="B717" s="22" t="s">
        <v>129</v>
      </c>
      <c r="C717" s="22"/>
      <c r="D717" s="22"/>
      <c r="E717" s="25" t="str">
        <f t="shared" si="33"/>
        <v>John Roberts</v>
      </c>
      <c r="F717" s="22" t="s">
        <v>11</v>
      </c>
      <c r="G717" s="23">
        <v>20796</v>
      </c>
      <c r="H717" s="28">
        <f t="shared" si="34"/>
        <v>62</v>
      </c>
      <c r="I717" s="26" t="str">
        <f t="shared" si="35"/>
        <v>V60+</v>
      </c>
    </row>
    <row r="718" spans="1:9" ht="16" x14ac:dyDescent="0.2">
      <c r="A718" s="22" t="s">
        <v>442</v>
      </c>
      <c r="B718" s="22" t="s">
        <v>444</v>
      </c>
      <c r="C718" s="22"/>
      <c r="D718" s="22"/>
      <c r="E718" s="25" t="str">
        <f t="shared" si="33"/>
        <v>Vikki Roberts</v>
      </c>
      <c r="F718" s="22" t="s">
        <v>12</v>
      </c>
      <c r="G718" s="23">
        <v>29452</v>
      </c>
      <c r="H718" s="28">
        <f t="shared" si="34"/>
        <v>38</v>
      </c>
      <c r="I718" s="26" t="str">
        <f t="shared" si="35"/>
        <v>SEN</v>
      </c>
    </row>
    <row r="719" spans="1:9" ht="16" x14ac:dyDescent="0.2">
      <c r="A719" t="s">
        <v>442</v>
      </c>
      <c r="B719" t="s">
        <v>167</v>
      </c>
      <c r="C719" t="s">
        <v>129</v>
      </c>
      <c r="E719" s="25" t="str">
        <f t="shared" si="33"/>
        <v>Adam Roberts</v>
      </c>
      <c r="F719" t="s">
        <v>11</v>
      </c>
      <c r="G719" s="41">
        <v>30865</v>
      </c>
      <c r="H719" s="26">
        <f t="shared" si="34"/>
        <v>34</v>
      </c>
      <c r="I719" s="26" t="str">
        <f t="shared" si="35"/>
        <v>SEN</v>
      </c>
    </row>
    <row r="720" spans="1:9" ht="16" x14ac:dyDescent="0.2">
      <c r="A720" t="s">
        <v>442</v>
      </c>
      <c r="B720" t="s">
        <v>443</v>
      </c>
      <c r="E720" s="25" t="str">
        <f t="shared" si="33"/>
        <v>Anne Roberts</v>
      </c>
      <c r="F720" t="s">
        <v>12</v>
      </c>
      <c r="G720" s="41">
        <v>20937</v>
      </c>
      <c r="H720" s="28">
        <f t="shared" si="34"/>
        <v>61</v>
      </c>
      <c r="I720" s="26" t="str">
        <f t="shared" si="35"/>
        <v>V60+</v>
      </c>
    </row>
    <row r="721" spans="1:9" ht="16" x14ac:dyDescent="0.2">
      <c r="A721" t="s">
        <v>442</v>
      </c>
      <c r="B721" t="s">
        <v>129</v>
      </c>
      <c r="E721" s="25" t="str">
        <f t="shared" si="33"/>
        <v>John Roberts</v>
      </c>
      <c r="F721" t="s">
        <v>11</v>
      </c>
      <c r="G721" s="41">
        <v>20796</v>
      </c>
      <c r="H721" s="28">
        <f t="shared" si="34"/>
        <v>62</v>
      </c>
      <c r="I721" s="26" t="str">
        <f t="shared" si="35"/>
        <v>V60+</v>
      </c>
    </row>
    <row r="722" spans="1:9" ht="16" x14ac:dyDescent="0.2">
      <c r="A722" t="s">
        <v>442</v>
      </c>
      <c r="B722" t="s">
        <v>444</v>
      </c>
      <c r="E722" s="25" t="str">
        <f t="shared" si="33"/>
        <v>Vikki Roberts</v>
      </c>
      <c r="F722" t="s">
        <v>12</v>
      </c>
      <c r="G722" s="41">
        <v>29452</v>
      </c>
      <c r="H722" s="28">
        <f t="shared" si="34"/>
        <v>38</v>
      </c>
      <c r="I722" s="26" t="str">
        <f t="shared" si="35"/>
        <v>SEN</v>
      </c>
    </row>
    <row r="723" spans="1:9" ht="16" x14ac:dyDescent="0.2">
      <c r="A723" s="22" t="s">
        <v>445</v>
      </c>
      <c r="B723" s="22" t="s">
        <v>333</v>
      </c>
      <c r="C723" s="22"/>
      <c r="D723" s="22"/>
      <c r="E723" s="25" t="str">
        <f t="shared" si="33"/>
        <v>Catherine Robertson</v>
      </c>
      <c r="F723" s="22" t="s">
        <v>12</v>
      </c>
      <c r="G723" s="23">
        <v>35244</v>
      </c>
      <c r="H723" s="28">
        <f t="shared" si="34"/>
        <v>22</v>
      </c>
      <c r="I723" s="26" t="str">
        <f t="shared" si="35"/>
        <v>SEN</v>
      </c>
    </row>
    <row r="724" spans="1:9" ht="16" x14ac:dyDescent="0.2">
      <c r="A724" s="22" t="s">
        <v>445</v>
      </c>
      <c r="B724" s="22" t="s">
        <v>244</v>
      </c>
      <c r="C724" s="22"/>
      <c r="D724" s="22"/>
      <c r="E724" s="25" t="str">
        <f t="shared" si="33"/>
        <v>Denise Robertson</v>
      </c>
      <c r="F724" s="22" t="s">
        <v>12</v>
      </c>
      <c r="G724" s="23">
        <v>26438</v>
      </c>
      <c r="H724" s="28">
        <f t="shared" si="34"/>
        <v>46</v>
      </c>
      <c r="I724" s="26" t="str">
        <f t="shared" si="35"/>
        <v>V40</v>
      </c>
    </row>
    <row r="725" spans="1:9" ht="16" x14ac:dyDescent="0.2">
      <c r="A725" s="22" t="s">
        <v>445</v>
      </c>
      <c r="B725" s="22" t="s">
        <v>149</v>
      </c>
      <c r="C725" s="22"/>
      <c r="D725" s="22"/>
      <c r="E725" s="25" t="str">
        <f t="shared" si="33"/>
        <v>Helen Robertson</v>
      </c>
      <c r="F725" s="22" t="s">
        <v>12</v>
      </c>
      <c r="G725" s="23">
        <v>36167</v>
      </c>
      <c r="H725" s="28">
        <f t="shared" si="34"/>
        <v>20</v>
      </c>
      <c r="I725" s="26" t="str">
        <f t="shared" si="35"/>
        <v>SEN</v>
      </c>
    </row>
    <row r="726" spans="1:9" ht="16" x14ac:dyDescent="0.2">
      <c r="A726" t="s">
        <v>445</v>
      </c>
      <c r="B726" t="s">
        <v>333</v>
      </c>
      <c r="E726" s="25" t="str">
        <f t="shared" si="33"/>
        <v>Catherine Robertson</v>
      </c>
      <c r="F726" t="s">
        <v>12</v>
      </c>
      <c r="G726" s="41">
        <v>35244</v>
      </c>
      <c r="H726" s="26">
        <f t="shared" si="34"/>
        <v>22</v>
      </c>
      <c r="I726" s="26" t="str">
        <f t="shared" si="35"/>
        <v>SEN</v>
      </c>
    </row>
    <row r="727" spans="1:9" ht="16" x14ac:dyDescent="0.2">
      <c r="A727" t="s">
        <v>445</v>
      </c>
      <c r="B727" t="s">
        <v>244</v>
      </c>
      <c r="E727" s="25" t="str">
        <f t="shared" si="33"/>
        <v>Denise Robertson</v>
      </c>
      <c r="F727" t="s">
        <v>12</v>
      </c>
      <c r="G727" s="41">
        <v>26438</v>
      </c>
      <c r="H727" s="26">
        <f t="shared" si="34"/>
        <v>46</v>
      </c>
      <c r="I727" s="26" t="str">
        <f t="shared" si="35"/>
        <v>V40</v>
      </c>
    </row>
    <row r="728" spans="1:9" ht="16" x14ac:dyDescent="0.2">
      <c r="A728" t="s">
        <v>445</v>
      </c>
      <c r="B728" t="s">
        <v>149</v>
      </c>
      <c r="E728" s="25" t="str">
        <f t="shared" si="33"/>
        <v>Helen Robertson</v>
      </c>
      <c r="F728" t="s">
        <v>12</v>
      </c>
      <c r="G728" s="41">
        <v>36167</v>
      </c>
      <c r="H728" s="26">
        <f t="shared" si="34"/>
        <v>20</v>
      </c>
      <c r="I728" s="26" t="str">
        <f t="shared" si="35"/>
        <v>SEN</v>
      </c>
    </row>
    <row r="729" spans="1:9" ht="16" x14ac:dyDescent="0.2">
      <c r="A729" s="22" t="s">
        <v>446</v>
      </c>
      <c r="B729" s="22" t="s">
        <v>447</v>
      </c>
      <c r="C729" s="22"/>
      <c r="D729" s="22"/>
      <c r="E729" s="25" t="str">
        <f t="shared" si="33"/>
        <v>Deena Robinson</v>
      </c>
      <c r="F729" s="22" t="s">
        <v>12</v>
      </c>
      <c r="G729" s="23">
        <v>27841</v>
      </c>
      <c r="H729" s="28">
        <f t="shared" si="34"/>
        <v>43</v>
      </c>
      <c r="I729" s="26" t="str">
        <f t="shared" si="35"/>
        <v>V40</v>
      </c>
    </row>
    <row r="730" spans="1:9" ht="16" x14ac:dyDescent="0.2">
      <c r="A730" s="22" t="s">
        <v>446</v>
      </c>
      <c r="B730" s="22" t="s">
        <v>448</v>
      </c>
      <c r="C730" s="22"/>
      <c r="D730" s="22"/>
      <c r="E730" s="25" t="str">
        <f t="shared" si="33"/>
        <v>Julia Robinson</v>
      </c>
      <c r="F730" s="22" t="s">
        <v>12</v>
      </c>
      <c r="G730" s="23">
        <v>28213</v>
      </c>
      <c r="H730" s="28">
        <f t="shared" si="34"/>
        <v>42</v>
      </c>
      <c r="I730" s="26" t="str">
        <f t="shared" si="35"/>
        <v>V40</v>
      </c>
    </row>
    <row r="731" spans="1:9" ht="16" x14ac:dyDescent="0.2">
      <c r="A731" t="s">
        <v>446</v>
      </c>
      <c r="B731" t="s">
        <v>447</v>
      </c>
      <c r="E731" s="25" t="str">
        <f t="shared" si="33"/>
        <v>Deena Robinson</v>
      </c>
      <c r="F731" t="s">
        <v>12</v>
      </c>
      <c r="G731" s="41">
        <v>27841</v>
      </c>
      <c r="H731" s="28">
        <f t="shared" si="34"/>
        <v>43</v>
      </c>
      <c r="I731" s="26" t="str">
        <f t="shared" si="35"/>
        <v>V40</v>
      </c>
    </row>
    <row r="732" spans="1:9" ht="16" x14ac:dyDescent="0.2">
      <c r="A732" t="s">
        <v>446</v>
      </c>
      <c r="B732" t="s">
        <v>448</v>
      </c>
      <c r="E732" s="25" t="str">
        <f t="shared" si="33"/>
        <v>Julia Robinson</v>
      </c>
      <c r="F732" t="s">
        <v>12</v>
      </c>
      <c r="G732" s="41">
        <v>28213</v>
      </c>
      <c r="H732" s="28">
        <f t="shared" si="34"/>
        <v>42</v>
      </c>
      <c r="I732" s="26" t="str">
        <f t="shared" si="35"/>
        <v>V40</v>
      </c>
    </row>
    <row r="733" spans="1:9" ht="16" x14ac:dyDescent="0.2">
      <c r="A733" t="s">
        <v>794</v>
      </c>
      <c r="B733" t="s">
        <v>839</v>
      </c>
      <c r="C733" t="s">
        <v>129</v>
      </c>
      <c r="E733" s="25" t="str">
        <f t="shared" si="33"/>
        <v>Spencer Rook</v>
      </c>
      <c r="F733" t="s">
        <v>11</v>
      </c>
      <c r="G733" s="41">
        <v>26010</v>
      </c>
      <c r="H733" s="28">
        <f t="shared" si="34"/>
        <v>48</v>
      </c>
      <c r="I733" s="26" t="str">
        <f t="shared" si="35"/>
        <v>V40</v>
      </c>
    </row>
    <row r="734" spans="1:9" ht="16" x14ac:dyDescent="0.2">
      <c r="A734" s="22" t="s">
        <v>449</v>
      </c>
      <c r="B734" s="22" t="s">
        <v>609</v>
      </c>
      <c r="C734" s="22" t="s">
        <v>556</v>
      </c>
      <c r="D734" s="22"/>
      <c r="E734" s="25" t="str">
        <f t="shared" si="33"/>
        <v>Laura Rosewell</v>
      </c>
      <c r="F734" s="22" t="s">
        <v>12</v>
      </c>
      <c r="G734" s="23">
        <v>32684</v>
      </c>
      <c r="H734" s="28">
        <f t="shared" si="34"/>
        <v>29</v>
      </c>
      <c r="I734" s="26" t="str">
        <f t="shared" si="35"/>
        <v>SEN</v>
      </c>
    </row>
    <row r="735" spans="1:9" ht="16" x14ac:dyDescent="0.2">
      <c r="A735" t="s">
        <v>449</v>
      </c>
      <c r="B735" t="s">
        <v>609</v>
      </c>
      <c r="C735" t="s">
        <v>556</v>
      </c>
      <c r="E735" s="25" t="str">
        <f t="shared" si="33"/>
        <v>Laura Rosewell</v>
      </c>
      <c r="F735" t="s">
        <v>12</v>
      </c>
      <c r="G735" s="41">
        <v>32684</v>
      </c>
      <c r="H735" s="26">
        <f t="shared" si="34"/>
        <v>29</v>
      </c>
      <c r="I735" s="26" t="str">
        <f t="shared" si="35"/>
        <v>SEN</v>
      </c>
    </row>
    <row r="736" spans="1:9" x14ac:dyDescent="0.2">
      <c r="A736" t="s">
        <v>901</v>
      </c>
      <c r="B736" t="s">
        <v>578</v>
      </c>
      <c r="E736" s="26" t="str">
        <f t="shared" si="33"/>
        <v>Michelle Rowland</v>
      </c>
      <c r="F736" t="s">
        <v>12</v>
      </c>
      <c r="G736" s="41">
        <v>23463</v>
      </c>
      <c r="H736" s="28">
        <f t="shared" si="34"/>
        <v>55</v>
      </c>
      <c r="I736" s="26" t="str">
        <f t="shared" si="35"/>
        <v>V50</v>
      </c>
    </row>
    <row r="737" spans="1:9" ht="16" x14ac:dyDescent="0.2">
      <c r="A737" s="22" t="s">
        <v>282</v>
      </c>
      <c r="B737" s="22" t="s">
        <v>149</v>
      </c>
      <c r="C737" s="22"/>
      <c r="D737" s="22"/>
      <c r="E737" s="25" t="str">
        <f t="shared" si="33"/>
        <v>Helen Russell</v>
      </c>
      <c r="F737" s="22" t="s">
        <v>12</v>
      </c>
      <c r="G737" s="23">
        <v>31658</v>
      </c>
      <c r="H737" s="28">
        <f t="shared" si="34"/>
        <v>32</v>
      </c>
      <c r="I737" s="26" t="str">
        <f t="shared" si="35"/>
        <v>SEN</v>
      </c>
    </row>
    <row r="738" spans="1:9" ht="16" x14ac:dyDescent="0.2">
      <c r="A738" t="s">
        <v>282</v>
      </c>
      <c r="B738" t="s">
        <v>149</v>
      </c>
      <c r="E738" s="25" t="str">
        <f t="shared" si="33"/>
        <v>Helen Russell</v>
      </c>
      <c r="F738" t="s">
        <v>12</v>
      </c>
      <c r="G738" s="41">
        <v>31658</v>
      </c>
      <c r="H738" s="26">
        <f t="shared" si="34"/>
        <v>32</v>
      </c>
      <c r="I738" s="26" t="str">
        <f t="shared" si="35"/>
        <v>SEN</v>
      </c>
    </row>
    <row r="739" spans="1:9" ht="16" x14ac:dyDescent="0.2">
      <c r="A739" s="22" t="s">
        <v>450</v>
      </c>
      <c r="B739" s="22" t="s">
        <v>451</v>
      </c>
      <c r="C739" s="22"/>
      <c r="D739" s="22"/>
      <c r="E739" s="25" t="str">
        <f t="shared" si="33"/>
        <v>Olivia Sageot</v>
      </c>
      <c r="F739" s="22" t="s">
        <v>12</v>
      </c>
      <c r="G739" s="23">
        <v>26116</v>
      </c>
      <c r="H739" s="28">
        <f t="shared" si="34"/>
        <v>47</v>
      </c>
      <c r="I739" s="26" t="str">
        <f t="shared" si="35"/>
        <v>V40</v>
      </c>
    </row>
    <row r="740" spans="1:9" ht="16" x14ac:dyDescent="0.2">
      <c r="A740" t="s">
        <v>450</v>
      </c>
      <c r="B740" t="s">
        <v>451</v>
      </c>
      <c r="E740" s="25" t="str">
        <f t="shared" si="33"/>
        <v>Olivia Sageot</v>
      </c>
      <c r="F740" t="s">
        <v>12</v>
      </c>
      <c r="G740" s="41">
        <v>26116</v>
      </c>
      <c r="H740" s="26">
        <f t="shared" si="34"/>
        <v>47</v>
      </c>
      <c r="I740" s="26" t="str">
        <f t="shared" si="35"/>
        <v>V40</v>
      </c>
    </row>
    <row r="741" spans="1:9" ht="16" x14ac:dyDescent="0.2">
      <c r="A741" s="22" t="s">
        <v>452</v>
      </c>
      <c r="B741" s="22" t="s">
        <v>453</v>
      </c>
      <c r="C741" s="22"/>
      <c r="D741" s="22"/>
      <c r="E741" s="25" t="str">
        <f t="shared" si="33"/>
        <v>Ezio Sakamoto</v>
      </c>
      <c r="F741" s="22" t="s">
        <v>11</v>
      </c>
      <c r="G741" s="23">
        <v>22888</v>
      </c>
      <c r="H741" s="28">
        <f t="shared" si="34"/>
        <v>56</v>
      </c>
      <c r="I741" s="26" t="str">
        <f t="shared" si="35"/>
        <v>V50</v>
      </c>
    </row>
    <row r="742" spans="1:9" ht="16" x14ac:dyDescent="0.2">
      <c r="A742" t="s">
        <v>452</v>
      </c>
      <c r="B742" t="s">
        <v>453</v>
      </c>
      <c r="E742" s="25" t="str">
        <f t="shared" si="33"/>
        <v>Ezio Sakamoto</v>
      </c>
      <c r="F742" t="s">
        <v>11</v>
      </c>
      <c r="G742" s="41">
        <v>22888</v>
      </c>
      <c r="H742" s="28">
        <f t="shared" si="34"/>
        <v>56</v>
      </c>
      <c r="I742" s="26" t="str">
        <f t="shared" si="35"/>
        <v>V50</v>
      </c>
    </row>
    <row r="743" spans="1:9" ht="16" x14ac:dyDescent="0.2">
      <c r="A743" s="22" t="s">
        <v>454</v>
      </c>
      <c r="B743" s="22" t="s">
        <v>455</v>
      </c>
      <c r="C743" s="22"/>
      <c r="D743" s="22"/>
      <c r="E743" s="25" t="str">
        <f t="shared" si="33"/>
        <v>Danielle Sankey</v>
      </c>
      <c r="F743" s="22" t="s">
        <v>12</v>
      </c>
      <c r="G743" s="23">
        <v>31959</v>
      </c>
      <c r="H743" s="28">
        <f t="shared" si="34"/>
        <v>31</v>
      </c>
      <c r="I743" s="26" t="str">
        <f t="shared" si="35"/>
        <v>SEN</v>
      </c>
    </row>
    <row r="744" spans="1:9" ht="16" x14ac:dyDescent="0.2">
      <c r="A744" s="22" t="s">
        <v>454</v>
      </c>
      <c r="B744" s="22" t="s">
        <v>118</v>
      </c>
      <c r="C744" s="22"/>
      <c r="D744" s="22"/>
      <c r="E744" s="25" t="str">
        <f t="shared" si="33"/>
        <v>Mike Sankey</v>
      </c>
      <c r="F744" s="22" t="s">
        <v>11</v>
      </c>
      <c r="G744" s="23">
        <v>31219</v>
      </c>
      <c r="H744" s="28">
        <f t="shared" si="34"/>
        <v>33</v>
      </c>
      <c r="I744" s="26" t="str">
        <f t="shared" si="35"/>
        <v>SEN</v>
      </c>
    </row>
    <row r="745" spans="1:9" ht="16" x14ac:dyDescent="0.2">
      <c r="A745" t="s">
        <v>454</v>
      </c>
      <c r="B745" t="s">
        <v>118</v>
      </c>
      <c r="E745" s="25" t="str">
        <f t="shared" si="33"/>
        <v>Mike Sankey</v>
      </c>
      <c r="F745" t="s">
        <v>11</v>
      </c>
      <c r="G745" s="41">
        <v>31219</v>
      </c>
      <c r="H745" s="28">
        <f t="shared" si="34"/>
        <v>33</v>
      </c>
      <c r="I745" s="26" t="str">
        <f t="shared" si="35"/>
        <v>SEN</v>
      </c>
    </row>
    <row r="746" spans="1:9" ht="16" x14ac:dyDescent="0.2">
      <c r="A746" t="s">
        <v>795</v>
      </c>
      <c r="B746" t="s">
        <v>796</v>
      </c>
      <c r="E746" s="25" t="str">
        <f t="shared" si="33"/>
        <v>Kaisa Sawicka</v>
      </c>
      <c r="F746" t="s">
        <v>12</v>
      </c>
      <c r="G746" s="41">
        <v>28279</v>
      </c>
      <c r="H746" s="28">
        <f t="shared" si="34"/>
        <v>41</v>
      </c>
      <c r="I746" s="26" t="str">
        <f t="shared" si="35"/>
        <v>V40</v>
      </c>
    </row>
    <row r="747" spans="1:9" ht="16" x14ac:dyDescent="0.2">
      <c r="A747" s="22" t="s">
        <v>364</v>
      </c>
      <c r="B747" s="22" t="s">
        <v>139</v>
      </c>
      <c r="C747" s="22" t="s">
        <v>212</v>
      </c>
      <c r="D747" s="22"/>
      <c r="E747" s="25" t="str">
        <f t="shared" si="33"/>
        <v>Andrew Scott</v>
      </c>
      <c r="F747" s="22" t="s">
        <v>11</v>
      </c>
      <c r="G747" s="23">
        <v>24441</v>
      </c>
      <c r="H747" s="28">
        <f t="shared" si="34"/>
        <v>52</v>
      </c>
      <c r="I747" s="26" t="str">
        <f t="shared" si="35"/>
        <v>V50</v>
      </c>
    </row>
    <row r="748" spans="1:9" ht="16" x14ac:dyDescent="0.2">
      <c r="A748" t="s">
        <v>364</v>
      </c>
      <c r="B748" t="s">
        <v>139</v>
      </c>
      <c r="C748" t="s">
        <v>212</v>
      </c>
      <c r="E748" s="25" t="str">
        <f t="shared" si="33"/>
        <v>Andrew Scott</v>
      </c>
      <c r="F748" t="s">
        <v>11</v>
      </c>
      <c r="G748" s="41">
        <v>24441</v>
      </c>
      <c r="H748" s="26">
        <f t="shared" si="34"/>
        <v>52</v>
      </c>
      <c r="I748" s="26" t="str">
        <f t="shared" si="35"/>
        <v>V50</v>
      </c>
    </row>
    <row r="749" spans="1:9" ht="16" x14ac:dyDescent="0.2">
      <c r="A749" t="s">
        <v>364</v>
      </c>
      <c r="B749" t="s">
        <v>691</v>
      </c>
      <c r="E749" s="25" t="str">
        <f t="shared" si="33"/>
        <v>Liz Scott</v>
      </c>
      <c r="F749" t="s">
        <v>12</v>
      </c>
      <c r="G749" s="41">
        <v>33173</v>
      </c>
      <c r="H749" s="26">
        <f t="shared" si="34"/>
        <v>28</v>
      </c>
      <c r="I749" s="26" t="str">
        <f t="shared" si="35"/>
        <v>SEN</v>
      </c>
    </row>
    <row r="750" spans="1:9" ht="16" x14ac:dyDescent="0.2">
      <c r="A750" t="s">
        <v>364</v>
      </c>
      <c r="B750" t="s">
        <v>797</v>
      </c>
      <c r="E750" s="25" t="str">
        <f t="shared" si="33"/>
        <v>Sophia Scott</v>
      </c>
      <c r="F750" t="s">
        <v>12</v>
      </c>
      <c r="G750" s="41">
        <v>29950</v>
      </c>
      <c r="H750" s="26">
        <f t="shared" si="34"/>
        <v>37</v>
      </c>
      <c r="I750" s="26" t="str">
        <f t="shared" si="35"/>
        <v>SEN</v>
      </c>
    </row>
    <row r="751" spans="1:9" ht="16" x14ac:dyDescent="0.2">
      <c r="A751" t="s">
        <v>364</v>
      </c>
      <c r="B751" t="s">
        <v>268</v>
      </c>
      <c r="C751" t="s">
        <v>129</v>
      </c>
      <c r="E751" s="25" t="str">
        <f t="shared" si="33"/>
        <v>Stephen Scott</v>
      </c>
      <c r="F751" t="s">
        <v>11</v>
      </c>
      <c r="G751" s="41">
        <v>22971</v>
      </c>
      <c r="H751" s="28">
        <f t="shared" si="34"/>
        <v>56</v>
      </c>
      <c r="I751" s="26" t="str">
        <f t="shared" si="35"/>
        <v>V50</v>
      </c>
    </row>
    <row r="752" spans="1:9" ht="16" x14ac:dyDescent="0.2">
      <c r="A752" t="s">
        <v>364</v>
      </c>
      <c r="B752" t="s">
        <v>840</v>
      </c>
      <c r="C752" t="s">
        <v>841</v>
      </c>
      <c r="E752" s="25" t="str">
        <f t="shared" si="33"/>
        <v>Yvonne Scott</v>
      </c>
      <c r="F752" t="s">
        <v>12</v>
      </c>
      <c r="G752" s="41">
        <v>23026</v>
      </c>
      <c r="H752" s="28">
        <f t="shared" si="34"/>
        <v>56</v>
      </c>
      <c r="I752" s="26" t="str">
        <f t="shared" si="35"/>
        <v>V50</v>
      </c>
    </row>
    <row r="753" spans="1:9" ht="16" x14ac:dyDescent="0.2">
      <c r="A753" s="22" t="s">
        <v>456</v>
      </c>
      <c r="B753" s="22" t="s">
        <v>457</v>
      </c>
      <c r="C753" s="22"/>
      <c r="D753" s="22"/>
      <c r="E753" s="25" t="str">
        <f t="shared" si="33"/>
        <v>Lynne Scourlock</v>
      </c>
      <c r="F753" s="22" t="s">
        <v>12</v>
      </c>
      <c r="G753" s="23">
        <v>27431</v>
      </c>
      <c r="H753" s="28">
        <f t="shared" si="34"/>
        <v>44</v>
      </c>
      <c r="I753" s="26" t="str">
        <f t="shared" si="35"/>
        <v>V40</v>
      </c>
    </row>
    <row r="754" spans="1:9" ht="16" x14ac:dyDescent="0.2">
      <c r="A754" t="s">
        <v>456</v>
      </c>
      <c r="B754" t="s">
        <v>457</v>
      </c>
      <c r="E754" s="25" t="str">
        <f t="shared" si="33"/>
        <v>Lynne Scourlock</v>
      </c>
      <c r="F754" t="s">
        <v>12</v>
      </c>
      <c r="G754" s="41">
        <v>27431</v>
      </c>
      <c r="H754" s="28">
        <f t="shared" si="34"/>
        <v>44</v>
      </c>
      <c r="I754" s="26" t="str">
        <f t="shared" si="35"/>
        <v>V40</v>
      </c>
    </row>
    <row r="755" spans="1:9" ht="16" x14ac:dyDescent="0.2">
      <c r="A755" s="22" t="s">
        <v>458</v>
      </c>
      <c r="B755" s="22" t="s">
        <v>127</v>
      </c>
      <c r="C755" s="22"/>
      <c r="D755" s="22"/>
      <c r="E755" s="25" t="str">
        <f t="shared" si="33"/>
        <v>Sue Scriven</v>
      </c>
      <c r="F755" s="22" t="s">
        <v>12</v>
      </c>
      <c r="G755" s="23">
        <v>21933</v>
      </c>
      <c r="H755" s="28">
        <f t="shared" si="34"/>
        <v>59</v>
      </c>
      <c r="I755" s="26" t="str">
        <f t="shared" si="35"/>
        <v>V50</v>
      </c>
    </row>
    <row r="756" spans="1:9" ht="16" x14ac:dyDescent="0.2">
      <c r="A756" t="s">
        <v>458</v>
      </c>
      <c r="B756" t="s">
        <v>127</v>
      </c>
      <c r="E756" s="25" t="str">
        <f t="shared" si="33"/>
        <v>Sue Scriven</v>
      </c>
      <c r="F756" t="s">
        <v>12</v>
      </c>
      <c r="G756" s="41">
        <v>21933</v>
      </c>
      <c r="H756" s="26">
        <f t="shared" si="34"/>
        <v>59</v>
      </c>
      <c r="I756" s="26" t="str">
        <f t="shared" si="35"/>
        <v>V50</v>
      </c>
    </row>
    <row r="757" spans="1:9" ht="16" x14ac:dyDescent="0.2">
      <c r="A757" s="22" t="s">
        <v>459</v>
      </c>
      <c r="B757" s="22" t="s">
        <v>610</v>
      </c>
      <c r="C757" s="22" t="s">
        <v>244</v>
      </c>
      <c r="D757" s="22"/>
      <c r="E757" s="25" t="str">
        <f t="shared" si="33"/>
        <v>Karen Seaby</v>
      </c>
      <c r="F757" s="22" t="s">
        <v>12</v>
      </c>
      <c r="G757" s="23">
        <v>29062</v>
      </c>
      <c r="H757" s="28">
        <f t="shared" si="34"/>
        <v>39</v>
      </c>
      <c r="I757" s="26" t="str">
        <f t="shared" si="35"/>
        <v>SEN</v>
      </c>
    </row>
    <row r="758" spans="1:9" ht="16" x14ac:dyDescent="0.2">
      <c r="A758" t="s">
        <v>459</v>
      </c>
      <c r="B758" t="s">
        <v>610</v>
      </c>
      <c r="C758" t="s">
        <v>244</v>
      </c>
      <c r="E758" s="25" t="str">
        <f t="shared" si="33"/>
        <v>Karen Seaby</v>
      </c>
      <c r="F758" t="s">
        <v>12</v>
      </c>
      <c r="G758" s="41">
        <v>29062</v>
      </c>
      <c r="H758" s="26">
        <f t="shared" si="34"/>
        <v>39</v>
      </c>
      <c r="I758" s="26" t="str">
        <f t="shared" si="35"/>
        <v>SEN</v>
      </c>
    </row>
    <row r="759" spans="1:9" ht="16" x14ac:dyDescent="0.2">
      <c r="A759" s="22" t="s">
        <v>460</v>
      </c>
      <c r="B759" s="22" t="s">
        <v>461</v>
      </c>
      <c r="C759" s="22"/>
      <c r="D759" s="22"/>
      <c r="E759" s="25" t="str">
        <f t="shared" si="33"/>
        <v>Chau See</v>
      </c>
      <c r="F759" s="22" t="s">
        <v>11</v>
      </c>
      <c r="G759" s="23">
        <v>24383</v>
      </c>
      <c r="H759" s="28">
        <f t="shared" si="34"/>
        <v>52</v>
      </c>
      <c r="I759" s="26" t="str">
        <f t="shared" si="35"/>
        <v>V50</v>
      </c>
    </row>
    <row r="760" spans="1:9" ht="16" x14ac:dyDescent="0.2">
      <c r="A760" t="s">
        <v>460</v>
      </c>
      <c r="B760" t="s">
        <v>461</v>
      </c>
      <c r="E760" s="25" t="str">
        <f t="shared" si="33"/>
        <v>Chau See</v>
      </c>
      <c r="F760" t="s">
        <v>11</v>
      </c>
      <c r="G760" s="41">
        <v>24383</v>
      </c>
      <c r="H760" s="26">
        <f t="shared" si="34"/>
        <v>52</v>
      </c>
      <c r="I760" s="26" t="str">
        <f t="shared" si="35"/>
        <v>V50</v>
      </c>
    </row>
    <row r="761" spans="1:9" ht="16" x14ac:dyDescent="0.2">
      <c r="A761" s="22" t="s">
        <v>462</v>
      </c>
      <c r="B761" s="22" t="s">
        <v>611</v>
      </c>
      <c r="C761" s="22" t="s">
        <v>177</v>
      </c>
      <c r="D761" s="22"/>
      <c r="E761" s="25" t="str">
        <f t="shared" si="33"/>
        <v>Johnny Sefton</v>
      </c>
      <c r="F761" s="22" t="s">
        <v>11</v>
      </c>
      <c r="G761" s="23">
        <v>27110</v>
      </c>
      <c r="H761" s="28">
        <f t="shared" si="34"/>
        <v>45</v>
      </c>
      <c r="I761" s="26" t="str">
        <f t="shared" si="35"/>
        <v>V40</v>
      </c>
    </row>
    <row r="762" spans="1:9" ht="16" x14ac:dyDescent="0.2">
      <c r="A762" t="s">
        <v>798</v>
      </c>
      <c r="B762" t="s">
        <v>608</v>
      </c>
      <c r="E762" s="25" t="str">
        <f t="shared" si="33"/>
        <v>Wendy Sharp</v>
      </c>
      <c r="F762" t="s">
        <v>12</v>
      </c>
      <c r="G762" s="41">
        <v>29546</v>
      </c>
      <c r="H762" s="28">
        <f t="shared" si="34"/>
        <v>38</v>
      </c>
      <c r="I762" s="26" t="str">
        <f t="shared" si="35"/>
        <v>SEN</v>
      </c>
    </row>
    <row r="763" spans="1:9" x14ac:dyDescent="0.2">
      <c r="A763" t="s">
        <v>1061</v>
      </c>
      <c r="B763" t="s">
        <v>1062</v>
      </c>
      <c r="E763" s="26" t="str">
        <f t="shared" si="33"/>
        <v>Jeff Sharpe</v>
      </c>
      <c r="F763" t="s">
        <v>11</v>
      </c>
      <c r="G763" s="41">
        <v>27961</v>
      </c>
      <c r="H763" s="26">
        <f t="shared" si="34"/>
        <v>42</v>
      </c>
      <c r="I763" s="26" t="str">
        <f t="shared" si="35"/>
        <v>V40</v>
      </c>
    </row>
    <row r="764" spans="1:9" ht="16" x14ac:dyDescent="0.2">
      <c r="A764" s="22" t="s">
        <v>463</v>
      </c>
      <c r="B764" s="22" t="s">
        <v>242</v>
      </c>
      <c r="C764" s="22"/>
      <c r="D764" s="22"/>
      <c r="E764" s="25" t="str">
        <f t="shared" si="33"/>
        <v>Gary Sheahan</v>
      </c>
      <c r="F764" s="22" t="s">
        <v>11</v>
      </c>
      <c r="G764" s="23">
        <v>26110</v>
      </c>
      <c r="H764" s="28">
        <f t="shared" si="34"/>
        <v>47</v>
      </c>
      <c r="I764" s="26" t="str">
        <f t="shared" si="35"/>
        <v>V40</v>
      </c>
    </row>
    <row r="765" spans="1:9" ht="16" x14ac:dyDescent="0.2">
      <c r="A765" t="s">
        <v>463</v>
      </c>
      <c r="B765" t="s">
        <v>242</v>
      </c>
      <c r="E765" s="25" t="str">
        <f t="shared" si="33"/>
        <v>Gary Sheahan</v>
      </c>
      <c r="F765" t="s">
        <v>11</v>
      </c>
      <c r="G765" s="41">
        <v>26110</v>
      </c>
      <c r="H765" s="28">
        <f t="shared" si="34"/>
        <v>47</v>
      </c>
      <c r="I765" s="26" t="str">
        <f t="shared" si="35"/>
        <v>V40</v>
      </c>
    </row>
    <row r="766" spans="1:9" ht="16" x14ac:dyDescent="0.2">
      <c r="A766" s="22" t="s">
        <v>464</v>
      </c>
      <c r="B766" s="22" t="s">
        <v>364</v>
      </c>
      <c r="C766" s="22"/>
      <c r="D766" s="22"/>
      <c r="E766" s="25" t="str">
        <f t="shared" si="33"/>
        <v>Scott Sims</v>
      </c>
      <c r="F766" s="22" t="s">
        <v>11</v>
      </c>
      <c r="G766" s="23">
        <v>26060</v>
      </c>
      <c r="H766" s="28">
        <f t="shared" si="34"/>
        <v>47</v>
      </c>
      <c r="I766" s="26" t="str">
        <f t="shared" si="35"/>
        <v>V40</v>
      </c>
    </row>
    <row r="767" spans="1:9" ht="16" x14ac:dyDescent="0.2">
      <c r="A767" t="s">
        <v>464</v>
      </c>
      <c r="B767" t="s">
        <v>364</v>
      </c>
      <c r="E767" s="25" t="str">
        <f t="shared" si="33"/>
        <v>Scott Sims</v>
      </c>
      <c r="F767" t="s">
        <v>11</v>
      </c>
      <c r="G767" s="41">
        <v>26060</v>
      </c>
      <c r="H767" s="28">
        <f t="shared" si="34"/>
        <v>47</v>
      </c>
      <c r="I767" s="26" t="str">
        <f t="shared" si="35"/>
        <v>V40</v>
      </c>
    </row>
    <row r="768" spans="1:9" x14ac:dyDescent="0.2">
      <c r="A768" t="s">
        <v>910</v>
      </c>
      <c r="B768" t="s">
        <v>911</v>
      </c>
      <c r="E768" s="26" t="str">
        <f t="shared" si="33"/>
        <v>Keeley-Anne Sinclair</v>
      </c>
      <c r="F768" t="s">
        <v>12</v>
      </c>
      <c r="G768" s="41">
        <v>30733</v>
      </c>
      <c r="H768" s="28">
        <f t="shared" si="34"/>
        <v>35</v>
      </c>
      <c r="I768" s="26" t="str">
        <f t="shared" si="35"/>
        <v>SEN</v>
      </c>
    </row>
    <row r="769" spans="1:9" ht="16" x14ac:dyDescent="0.2">
      <c r="A769" s="22" t="s">
        <v>465</v>
      </c>
      <c r="B769" s="22" t="s">
        <v>177</v>
      </c>
      <c r="C769" s="22"/>
      <c r="D769" s="22"/>
      <c r="E769" s="25" t="str">
        <f t="shared" si="33"/>
        <v>James Skelt</v>
      </c>
      <c r="F769" s="22" t="s">
        <v>11</v>
      </c>
      <c r="G769" s="23">
        <v>22459</v>
      </c>
      <c r="H769" s="28">
        <f t="shared" si="34"/>
        <v>57</v>
      </c>
      <c r="I769" s="26" t="str">
        <f t="shared" si="35"/>
        <v>V50</v>
      </c>
    </row>
    <row r="770" spans="1:9" ht="16" x14ac:dyDescent="0.2">
      <c r="A770" t="s">
        <v>465</v>
      </c>
      <c r="B770" t="s">
        <v>177</v>
      </c>
      <c r="E770" s="25" t="str">
        <f t="shared" si="33"/>
        <v>James Skelt</v>
      </c>
      <c r="F770" t="s">
        <v>11</v>
      </c>
      <c r="G770" s="41">
        <v>22459</v>
      </c>
      <c r="H770" s="26">
        <f t="shared" si="34"/>
        <v>57</v>
      </c>
      <c r="I770" s="26" t="str">
        <f t="shared" si="35"/>
        <v>V50</v>
      </c>
    </row>
    <row r="771" spans="1:9" ht="16" x14ac:dyDescent="0.2">
      <c r="A771" s="22" t="s">
        <v>466</v>
      </c>
      <c r="B771" s="22" t="s">
        <v>467</v>
      </c>
      <c r="C771" s="22"/>
      <c r="D771" s="22"/>
      <c r="E771" s="25" t="str">
        <f t="shared" si="33"/>
        <v>Patrick Slaughter</v>
      </c>
      <c r="F771" s="22" t="s">
        <v>11</v>
      </c>
      <c r="G771" s="23">
        <v>28395</v>
      </c>
      <c r="H771" s="28">
        <f t="shared" si="34"/>
        <v>41</v>
      </c>
      <c r="I771" s="26" t="str">
        <f t="shared" si="35"/>
        <v>V40</v>
      </c>
    </row>
    <row r="772" spans="1:9" ht="16" x14ac:dyDescent="0.2">
      <c r="A772" t="s">
        <v>466</v>
      </c>
      <c r="B772" t="s">
        <v>467</v>
      </c>
      <c r="E772" s="25" t="str">
        <f t="shared" ref="E772:E835" si="36">+B772&amp;" "&amp;A772</f>
        <v>Patrick Slaughter</v>
      </c>
      <c r="F772" t="s">
        <v>11</v>
      </c>
      <c r="G772" s="41">
        <v>28395</v>
      </c>
      <c r="H772" s="26">
        <f t="shared" ref="H772:H835" si="37">+(YEAR($H$2)-YEAR(G772))+IF(G772=$H$2,0,IF(MONTH(G772)&gt;3,-1,))</f>
        <v>41</v>
      </c>
      <c r="I772" s="26" t="str">
        <f t="shared" ref="I772:I835" si="38">+VLOOKUP(H772,$L$3:$M$97,2,FALSE)</f>
        <v>V40</v>
      </c>
    </row>
    <row r="773" spans="1:9" x14ac:dyDescent="0.2">
      <c r="A773" t="s">
        <v>466</v>
      </c>
      <c r="B773" t="s">
        <v>591</v>
      </c>
      <c r="E773" s="26" t="str">
        <f t="shared" si="36"/>
        <v>Cindy Slaughter</v>
      </c>
      <c r="F773" t="s">
        <v>12</v>
      </c>
      <c r="G773" s="41">
        <v>32225</v>
      </c>
      <c r="H773" s="26">
        <f t="shared" si="37"/>
        <v>31</v>
      </c>
      <c r="I773" s="26" t="str">
        <f t="shared" si="38"/>
        <v>SEN</v>
      </c>
    </row>
    <row r="774" spans="1:9" ht="16" x14ac:dyDescent="0.2">
      <c r="A774" s="22" t="s">
        <v>468</v>
      </c>
      <c r="B774" s="22" t="s">
        <v>469</v>
      </c>
      <c r="C774" s="22"/>
      <c r="D774" s="22"/>
      <c r="E774" s="25" t="str">
        <f t="shared" si="36"/>
        <v>Chloe Smith</v>
      </c>
      <c r="F774" s="22" t="s">
        <v>12</v>
      </c>
      <c r="G774" s="23">
        <v>32467</v>
      </c>
      <c r="H774" s="28">
        <f t="shared" si="37"/>
        <v>30</v>
      </c>
      <c r="I774" s="26" t="str">
        <f t="shared" si="38"/>
        <v>SEN</v>
      </c>
    </row>
    <row r="775" spans="1:9" ht="16" x14ac:dyDescent="0.2">
      <c r="A775" s="22" t="s">
        <v>468</v>
      </c>
      <c r="B775" s="22" t="s">
        <v>612</v>
      </c>
      <c r="C775" s="22" t="s">
        <v>102</v>
      </c>
      <c r="D775" s="22"/>
      <c r="E775" s="25" t="str">
        <f t="shared" si="36"/>
        <v>Derek Smith</v>
      </c>
      <c r="F775" s="22" t="s">
        <v>11</v>
      </c>
      <c r="G775" s="23">
        <v>17316</v>
      </c>
      <c r="H775" s="28">
        <f t="shared" si="37"/>
        <v>71</v>
      </c>
      <c r="I775" s="26" t="str">
        <f t="shared" si="38"/>
        <v>V60+</v>
      </c>
    </row>
    <row r="776" spans="1:9" ht="16" x14ac:dyDescent="0.2">
      <c r="A776" s="22" t="s">
        <v>468</v>
      </c>
      <c r="B776" s="22" t="s">
        <v>82</v>
      </c>
      <c r="C776" s="22"/>
      <c r="D776" s="22"/>
      <c r="E776" s="25" t="str">
        <f t="shared" si="36"/>
        <v>Louise Smith</v>
      </c>
      <c r="F776" s="22" t="s">
        <v>12</v>
      </c>
      <c r="G776" s="23">
        <v>29620</v>
      </c>
      <c r="H776" s="28">
        <f t="shared" si="37"/>
        <v>38</v>
      </c>
      <c r="I776" s="26" t="str">
        <f t="shared" si="38"/>
        <v>SEN</v>
      </c>
    </row>
    <row r="777" spans="1:9" ht="16" x14ac:dyDescent="0.2">
      <c r="A777" t="s">
        <v>468</v>
      </c>
      <c r="B777" t="s">
        <v>324</v>
      </c>
      <c r="C777" t="s">
        <v>171</v>
      </c>
      <c r="E777" s="25" t="str">
        <f t="shared" si="36"/>
        <v>Adrian Smith</v>
      </c>
      <c r="F777" t="s">
        <v>11</v>
      </c>
      <c r="G777" s="41">
        <v>26589</v>
      </c>
      <c r="H777" s="26">
        <f t="shared" si="37"/>
        <v>46</v>
      </c>
      <c r="I777" s="26" t="str">
        <f t="shared" si="38"/>
        <v>V40</v>
      </c>
    </row>
    <row r="778" spans="1:9" ht="16" x14ac:dyDescent="0.2">
      <c r="A778" t="s">
        <v>468</v>
      </c>
      <c r="B778" t="s">
        <v>469</v>
      </c>
      <c r="E778" s="25" t="str">
        <f t="shared" si="36"/>
        <v>Chloe Smith</v>
      </c>
      <c r="F778" t="s">
        <v>12</v>
      </c>
      <c r="G778" s="41">
        <v>32467</v>
      </c>
      <c r="H778" s="28">
        <f t="shared" si="37"/>
        <v>30</v>
      </c>
      <c r="I778" s="26" t="str">
        <f t="shared" si="38"/>
        <v>SEN</v>
      </c>
    </row>
    <row r="779" spans="1:9" ht="16" x14ac:dyDescent="0.2">
      <c r="A779" t="s">
        <v>468</v>
      </c>
      <c r="B779" t="s">
        <v>612</v>
      </c>
      <c r="C779" t="s">
        <v>102</v>
      </c>
      <c r="E779" s="25" t="str">
        <f t="shared" si="36"/>
        <v>Derek Smith</v>
      </c>
      <c r="F779" t="s">
        <v>11</v>
      </c>
      <c r="G779" s="41">
        <v>17316</v>
      </c>
      <c r="H779" s="28">
        <f t="shared" si="37"/>
        <v>71</v>
      </c>
      <c r="I779" s="26" t="str">
        <f t="shared" si="38"/>
        <v>V60+</v>
      </c>
    </row>
    <row r="780" spans="1:9" ht="16" x14ac:dyDescent="0.2">
      <c r="A780" t="s">
        <v>468</v>
      </c>
      <c r="B780" t="s">
        <v>82</v>
      </c>
      <c r="E780" s="25" t="str">
        <f t="shared" si="36"/>
        <v>Louise Smith</v>
      </c>
      <c r="F780" t="s">
        <v>12</v>
      </c>
      <c r="G780" s="41">
        <v>29620</v>
      </c>
      <c r="H780" s="28">
        <f t="shared" si="37"/>
        <v>38</v>
      </c>
      <c r="I780" s="26" t="str">
        <f t="shared" si="38"/>
        <v>SEN</v>
      </c>
    </row>
    <row r="781" spans="1:9" ht="16" x14ac:dyDescent="0.2">
      <c r="A781" t="s">
        <v>468</v>
      </c>
      <c r="B781" t="s">
        <v>542</v>
      </c>
      <c r="E781" s="25" t="str">
        <f t="shared" si="36"/>
        <v>Richard Smith</v>
      </c>
      <c r="F781" t="s">
        <v>11</v>
      </c>
      <c r="G781" s="41">
        <v>27168</v>
      </c>
      <c r="H781" s="26">
        <f t="shared" si="37"/>
        <v>44</v>
      </c>
      <c r="I781" s="26" t="str">
        <f t="shared" si="38"/>
        <v>V40</v>
      </c>
    </row>
    <row r="782" spans="1:9" x14ac:dyDescent="0.2">
      <c r="A782" t="s">
        <v>468</v>
      </c>
      <c r="B782" s="6" t="s">
        <v>970</v>
      </c>
      <c r="E782" s="26" t="str">
        <f t="shared" si="36"/>
        <v>Indu Smith</v>
      </c>
      <c r="F782" t="s">
        <v>12</v>
      </c>
      <c r="G782" s="41">
        <v>28480</v>
      </c>
      <c r="H782" s="26">
        <f t="shared" si="37"/>
        <v>41</v>
      </c>
      <c r="I782" s="26" t="str">
        <f t="shared" si="38"/>
        <v>V40</v>
      </c>
    </row>
    <row r="783" spans="1:9" ht="16" x14ac:dyDescent="0.2">
      <c r="A783" s="22" t="s">
        <v>470</v>
      </c>
      <c r="B783" s="22" t="s">
        <v>471</v>
      </c>
      <c r="C783" s="22"/>
      <c r="D783" s="22"/>
      <c r="E783" s="25" t="str">
        <f t="shared" si="36"/>
        <v>Harvinder Soor</v>
      </c>
      <c r="F783" s="22" t="s">
        <v>12</v>
      </c>
      <c r="G783" s="23">
        <v>28758</v>
      </c>
      <c r="H783" s="28">
        <f t="shared" si="37"/>
        <v>40</v>
      </c>
      <c r="I783" s="26" t="str">
        <f t="shared" si="38"/>
        <v>V40</v>
      </c>
    </row>
    <row r="784" spans="1:9" ht="16" x14ac:dyDescent="0.2">
      <c r="A784" t="s">
        <v>470</v>
      </c>
      <c r="B784" t="s">
        <v>471</v>
      </c>
      <c r="E784" s="25" t="str">
        <f t="shared" si="36"/>
        <v>Harvinder Soor</v>
      </c>
      <c r="F784" t="s">
        <v>12</v>
      </c>
      <c r="G784" s="41">
        <v>28758</v>
      </c>
      <c r="H784" s="26">
        <f t="shared" si="37"/>
        <v>40</v>
      </c>
      <c r="I784" s="26" t="str">
        <f t="shared" si="38"/>
        <v>V40</v>
      </c>
    </row>
    <row r="785" spans="1:9" ht="16" x14ac:dyDescent="0.2">
      <c r="A785" s="22" t="s">
        <v>472</v>
      </c>
      <c r="B785" s="22" t="s">
        <v>613</v>
      </c>
      <c r="C785" s="22" t="s">
        <v>370</v>
      </c>
      <c r="D785" s="22"/>
      <c r="E785" s="25" t="str">
        <f t="shared" si="36"/>
        <v>Ethel Spratley</v>
      </c>
      <c r="F785" s="22" t="s">
        <v>12</v>
      </c>
      <c r="G785" s="23">
        <v>18577</v>
      </c>
      <c r="H785" s="28">
        <f t="shared" si="37"/>
        <v>68</v>
      </c>
      <c r="I785" s="26" t="str">
        <f t="shared" si="38"/>
        <v>V60+</v>
      </c>
    </row>
    <row r="786" spans="1:9" ht="16" x14ac:dyDescent="0.2">
      <c r="A786" s="22" t="s">
        <v>472</v>
      </c>
      <c r="B786" s="22" t="s">
        <v>566</v>
      </c>
      <c r="C786" s="22" t="s">
        <v>240</v>
      </c>
      <c r="D786" s="22"/>
      <c r="E786" s="25" t="str">
        <f t="shared" si="36"/>
        <v>Kenneth Spratley</v>
      </c>
      <c r="F786" s="22" t="s">
        <v>11</v>
      </c>
      <c r="G786" s="23">
        <v>17964</v>
      </c>
      <c r="H786" s="28">
        <f t="shared" si="37"/>
        <v>70</v>
      </c>
      <c r="I786" s="26" t="str">
        <f t="shared" si="38"/>
        <v>V60+</v>
      </c>
    </row>
    <row r="787" spans="1:9" ht="16" x14ac:dyDescent="0.2">
      <c r="A787" t="s">
        <v>472</v>
      </c>
      <c r="B787" t="s">
        <v>613</v>
      </c>
      <c r="C787" t="s">
        <v>370</v>
      </c>
      <c r="E787" s="25" t="str">
        <f t="shared" si="36"/>
        <v>Ethel Spratley</v>
      </c>
      <c r="F787" t="s">
        <v>12</v>
      </c>
      <c r="G787" s="41">
        <v>18577</v>
      </c>
      <c r="H787" s="26">
        <f t="shared" si="37"/>
        <v>68</v>
      </c>
      <c r="I787" s="26" t="str">
        <f t="shared" si="38"/>
        <v>V60+</v>
      </c>
    </row>
    <row r="788" spans="1:9" ht="16" x14ac:dyDescent="0.2">
      <c r="A788" t="s">
        <v>472</v>
      </c>
      <c r="B788" t="s">
        <v>566</v>
      </c>
      <c r="C788" t="s">
        <v>240</v>
      </c>
      <c r="E788" s="25" t="str">
        <f t="shared" si="36"/>
        <v>Kenneth Spratley</v>
      </c>
      <c r="F788" t="s">
        <v>11</v>
      </c>
      <c r="G788" s="41">
        <v>17964</v>
      </c>
      <c r="H788" s="28">
        <f t="shared" si="37"/>
        <v>70</v>
      </c>
      <c r="I788" s="26" t="str">
        <f t="shared" si="38"/>
        <v>V60+</v>
      </c>
    </row>
    <row r="789" spans="1:9" ht="16" x14ac:dyDescent="0.2">
      <c r="A789" s="22" t="s">
        <v>473</v>
      </c>
      <c r="B789" s="22" t="s">
        <v>289</v>
      </c>
      <c r="C789" s="22"/>
      <c r="D789" s="22"/>
      <c r="E789" s="25" t="str">
        <f t="shared" si="36"/>
        <v>Lillian Squires</v>
      </c>
      <c r="F789" s="22" t="s">
        <v>12</v>
      </c>
      <c r="G789" s="23">
        <v>32657</v>
      </c>
      <c r="H789" s="28">
        <f t="shared" si="37"/>
        <v>29</v>
      </c>
      <c r="I789" s="26" t="str">
        <f t="shared" si="38"/>
        <v>SEN</v>
      </c>
    </row>
    <row r="790" spans="1:9" ht="16" x14ac:dyDescent="0.2">
      <c r="A790" t="s">
        <v>473</v>
      </c>
      <c r="B790" t="s">
        <v>289</v>
      </c>
      <c r="E790" s="25" t="str">
        <f t="shared" si="36"/>
        <v>Lillian Squires</v>
      </c>
      <c r="F790" t="s">
        <v>12</v>
      </c>
      <c r="G790" s="41">
        <v>32657</v>
      </c>
      <c r="H790" s="28">
        <f t="shared" si="37"/>
        <v>29</v>
      </c>
      <c r="I790" s="26" t="str">
        <f t="shared" si="38"/>
        <v>SEN</v>
      </c>
    </row>
    <row r="791" spans="1:9" ht="16" x14ac:dyDescent="0.2">
      <c r="A791" s="22" t="s">
        <v>474</v>
      </c>
      <c r="B791" s="22" t="s">
        <v>129</v>
      </c>
      <c r="C791" s="22"/>
      <c r="D791" s="22"/>
      <c r="E791" s="25" t="str">
        <f t="shared" si="36"/>
        <v>John Stafford</v>
      </c>
      <c r="F791" s="22" t="s">
        <v>11</v>
      </c>
      <c r="G791" s="23">
        <v>20549</v>
      </c>
      <c r="H791" s="28">
        <f t="shared" si="37"/>
        <v>62</v>
      </c>
      <c r="I791" s="26" t="str">
        <f t="shared" si="38"/>
        <v>V60+</v>
      </c>
    </row>
    <row r="792" spans="1:9" ht="16" x14ac:dyDescent="0.2">
      <c r="A792" t="s">
        <v>474</v>
      </c>
      <c r="B792" t="s">
        <v>129</v>
      </c>
      <c r="E792" s="25" t="str">
        <f t="shared" si="36"/>
        <v>John Stafford</v>
      </c>
      <c r="F792" t="s">
        <v>11</v>
      </c>
      <c r="G792" s="41">
        <v>20549</v>
      </c>
      <c r="H792" s="28">
        <f t="shared" si="37"/>
        <v>62</v>
      </c>
      <c r="I792" s="26" t="str">
        <f t="shared" si="38"/>
        <v>V60+</v>
      </c>
    </row>
    <row r="793" spans="1:9" ht="16" x14ac:dyDescent="0.2">
      <c r="A793" s="22" t="s">
        <v>475</v>
      </c>
      <c r="B793" s="22" t="s">
        <v>476</v>
      </c>
      <c r="C793" s="22"/>
      <c r="D793" s="22"/>
      <c r="E793" s="25" t="str">
        <f t="shared" si="36"/>
        <v>Henry Stapley</v>
      </c>
      <c r="F793" s="22" t="s">
        <v>11</v>
      </c>
      <c r="G793" s="23">
        <v>33261</v>
      </c>
      <c r="H793" s="28">
        <f t="shared" si="37"/>
        <v>28</v>
      </c>
      <c r="I793" s="26" t="str">
        <f t="shared" si="38"/>
        <v>SEN</v>
      </c>
    </row>
    <row r="794" spans="1:9" ht="16" x14ac:dyDescent="0.2">
      <c r="A794" t="s">
        <v>475</v>
      </c>
      <c r="B794" t="s">
        <v>476</v>
      </c>
      <c r="E794" s="25" t="str">
        <f t="shared" si="36"/>
        <v>Henry Stapley</v>
      </c>
      <c r="F794" t="s">
        <v>11</v>
      </c>
      <c r="G794" s="41">
        <v>33261</v>
      </c>
      <c r="H794" s="26">
        <f t="shared" si="37"/>
        <v>28</v>
      </c>
      <c r="I794" s="26" t="str">
        <f t="shared" si="38"/>
        <v>SEN</v>
      </c>
    </row>
    <row r="795" spans="1:9" ht="16" x14ac:dyDescent="0.2">
      <c r="A795" s="22" t="s">
        <v>477</v>
      </c>
      <c r="B795" s="22" t="s">
        <v>478</v>
      </c>
      <c r="C795" s="22"/>
      <c r="D795" s="22"/>
      <c r="E795" s="25" t="str">
        <f t="shared" si="36"/>
        <v>Carlo Stavolone</v>
      </c>
      <c r="F795" s="22" t="s">
        <v>12</v>
      </c>
      <c r="G795" s="23">
        <v>27188</v>
      </c>
      <c r="H795" s="28">
        <f t="shared" si="37"/>
        <v>44</v>
      </c>
      <c r="I795" s="26" t="str">
        <f t="shared" si="38"/>
        <v>V40</v>
      </c>
    </row>
    <row r="796" spans="1:9" ht="16" x14ac:dyDescent="0.2">
      <c r="A796" t="s">
        <v>477</v>
      </c>
      <c r="B796" t="s">
        <v>478</v>
      </c>
      <c r="E796" s="25" t="str">
        <f t="shared" si="36"/>
        <v>Carlo Stavolone</v>
      </c>
      <c r="F796" t="s">
        <v>12</v>
      </c>
      <c r="G796" s="41">
        <v>27188</v>
      </c>
      <c r="H796" s="26">
        <f t="shared" si="37"/>
        <v>44</v>
      </c>
      <c r="I796" s="26" t="str">
        <f t="shared" si="38"/>
        <v>V40</v>
      </c>
    </row>
    <row r="797" spans="1:9" ht="16" x14ac:dyDescent="0.2">
      <c r="A797" s="22" t="s">
        <v>479</v>
      </c>
      <c r="B797" s="22" t="s">
        <v>314</v>
      </c>
      <c r="C797" s="22" t="s">
        <v>614</v>
      </c>
      <c r="D797" s="22"/>
      <c r="E797" s="25" t="str">
        <f t="shared" si="36"/>
        <v>Nigel Stock</v>
      </c>
      <c r="F797" s="22" t="s">
        <v>11</v>
      </c>
      <c r="G797" s="23">
        <v>24188</v>
      </c>
      <c r="H797" s="28">
        <f t="shared" si="37"/>
        <v>53</v>
      </c>
      <c r="I797" s="26" t="str">
        <f t="shared" si="38"/>
        <v>V50</v>
      </c>
    </row>
    <row r="798" spans="1:9" ht="16" x14ac:dyDescent="0.2">
      <c r="A798" s="22" t="s">
        <v>480</v>
      </c>
      <c r="B798" s="22" t="s">
        <v>481</v>
      </c>
      <c r="C798" s="22"/>
      <c r="D798" s="22"/>
      <c r="E798" s="25" t="str">
        <f t="shared" si="36"/>
        <v>Rachel Stockdale</v>
      </c>
      <c r="F798" s="22" t="s">
        <v>12</v>
      </c>
      <c r="G798" s="23">
        <v>31176</v>
      </c>
      <c r="H798" s="28">
        <f t="shared" si="37"/>
        <v>33</v>
      </c>
      <c r="I798" s="26" t="str">
        <f t="shared" si="38"/>
        <v>SEN</v>
      </c>
    </row>
    <row r="799" spans="1:9" ht="16" x14ac:dyDescent="0.2">
      <c r="A799" t="s">
        <v>480</v>
      </c>
      <c r="B799" t="s">
        <v>481</v>
      </c>
      <c r="E799" s="25" t="str">
        <f t="shared" si="36"/>
        <v>Rachel Stockdale</v>
      </c>
      <c r="F799" t="s">
        <v>12</v>
      </c>
      <c r="G799" s="41">
        <v>31176</v>
      </c>
      <c r="H799" s="26">
        <f t="shared" si="37"/>
        <v>33</v>
      </c>
      <c r="I799" s="26" t="str">
        <f t="shared" si="38"/>
        <v>SEN</v>
      </c>
    </row>
    <row r="800" spans="1:9" x14ac:dyDescent="0.2">
      <c r="A800" t="s">
        <v>480</v>
      </c>
      <c r="B800" t="s">
        <v>300</v>
      </c>
      <c r="E800" s="26" t="str">
        <f t="shared" si="36"/>
        <v>David Stockdale</v>
      </c>
      <c r="F800" t="s">
        <v>11</v>
      </c>
      <c r="G800" s="41">
        <v>29739</v>
      </c>
      <c r="H800" s="26">
        <f t="shared" si="37"/>
        <v>37</v>
      </c>
      <c r="I800" s="26" t="str">
        <f t="shared" si="38"/>
        <v>SEN</v>
      </c>
    </row>
    <row r="801" spans="1:9" ht="16" x14ac:dyDescent="0.2">
      <c r="A801" s="22" t="s">
        <v>482</v>
      </c>
      <c r="B801" s="22" t="s">
        <v>102</v>
      </c>
      <c r="C801" s="22" t="s">
        <v>615</v>
      </c>
      <c r="D801" s="22"/>
      <c r="E801" s="25" t="str">
        <f t="shared" si="36"/>
        <v>Alan Street</v>
      </c>
      <c r="F801" s="22" t="s">
        <v>11</v>
      </c>
      <c r="G801" s="23">
        <v>19635</v>
      </c>
      <c r="H801" s="28">
        <f t="shared" si="37"/>
        <v>65</v>
      </c>
      <c r="I801" s="26" t="str">
        <f t="shared" si="38"/>
        <v>V60+</v>
      </c>
    </row>
    <row r="802" spans="1:9" ht="16" x14ac:dyDescent="0.2">
      <c r="A802" t="s">
        <v>482</v>
      </c>
      <c r="B802" t="s">
        <v>102</v>
      </c>
      <c r="C802" t="s">
        <v>615</v>
      </c>
      <c r="E802" s="25" t="str">
        <f t="shared" si="36"/>
        <v>Alan Street</v>
      </c>
      <c r="F802" t="s">
        <v>11</v>
      </c>
      <c r="G802" s="41">
        <v>19635</v>
      </c>
      <c r="H802" s="28">
        <f t="shared" si="37"/>
        <v>65</v>
      </c>
      <c r="I802" s="26" t="str">
        <f t="shared" si="38"/>
        <v>V60+</v>
      </c>
    </row>
    <row r="803" spans="1:9" x14ac:dyDescent="0.2">
      <c r="A803" t="s">
        <v>1013</v>
      </c>
      <c r="B803" t="s">
        <v>272</v>
      </c>
      <c r="E803" s="26" t="str">
        <f t="shared" si="36"/>
        <v>Joanne Stubbings</v>
      </c>
      <c r="F803" t="s">
        <v>12</v>
      </c>
      <c r="G803" s="41">
        <v>26514</v>
      </c>
      <c r="H803" s="26">
        <f t="shared" si="37"/>
        <v>46</v>
      </c>
      <c r="I803" s="26" t="str">
        <f t="shared" si="38"/>
        <v>V40</v>
      </c>
    </row>
    <row r="804" spans="1:9" ht="16" x14ac:dyDescent="0.2">
      <c r="A804" s="22" t="s">
        <v>483</v>
      </c>
      <c r="B804" s="22" t="s">
        <v>484</v>
      </c>
      <c r="C804" s="22"/>
      <c r="D804" s="22"/>
      <c r="E804" s="25" t="str">
        <f t="shared" si="36"/>
        <v>Kelsey Sturges</v>
      </c>
      <c r="F804" s="22" t="s">
        <v>12</v>
      </c>
      <c r="G804" s="23">
        <v>34454</v>
      </c>
      <c r="H804" s="28">
        <f t="shared" si="37"/>
        <v>24</v>
      </c>
      <c r="I804" s="26" t="str">
        <f t="shared" si="38"/>
        <v>SEN</v>
      </c>
    </row>
    <row r="805" spans="1:9" ht="16" x14ac:dyDescent="0.2">
      <c r="A805" t="s">
        <v>483</v>
      </c>
      <c r="B805" t="s">
        <v>484</v>
      </c>
      <c r="E805" s="25" t="str">
        <f t="shared" si="36"/>
        <v>Kelsey Sturges</v>
      </c>
      <c r="F805" t="s">
        <v>12</v>
      </c>
      <c r="G805" s="41">
        <v>34454</v>
      </c>
      <c r="H805" s="28">
        <f t="shared" si="37"/>
        <v>24</v>
      </c>
      <c r="I805" s="26" t="str">
        <f t="shared" si="38"/>
        <v>SEN</v>
      </c>
    </row>
    <row r="806" spans="1:9" ht="16" x14ac:dyDescent="0.2">
      <c r="A806" s="22" t="s">
        <v>485</v>
      </c>
      <c r="B806" s="22" t="s">
        <v>139</v>
      </c>
      <c r="C806" s="22"/>
      <c r="D806" s="22"/>
      <c r="E806" s="25" t="str">
        <f t="shared" si="36"/>
        <v>Andrew Sturley</v>
      </c>
      <c r="F806" s="22" t="s">
        <v>11</v>
      </c>
      <c r="G806" s="23">
        <v>26672</v>
      </c>
      <c r="H806" s="28">
        <f t="shared" si="37"/>
        <v>46</v>
      </c>
      <c r="I806" s="26" t="str">
        <f t="shared" si="38"/>
        <v>V40</v>
      </c>
    </row>
    <row r="807" spans="1:9" ht="16" x14ac:dyDescent="0.2">
      <c r="A807" s="22" t="s">
        <v>485</v>
      </c>
      <c r="B807" s="22" t="s">
        <v>129</v>
      </c>
      <c r="C807" s="22"/>
      <c r="D807" s="22"/>
      <c r="E807" s="25" t="str">
        <f t="shared" si="36"/>
        <v>John Sturley</v>
      </c>
      <c r="F807" s="22" t="s">
        <v>11</v>
      </c>
      <c r="G807" s="23">
        <v>17336</v>
      </c>
      <c r="H807" s="28">
        <f t="shared" si="37"/>
        <v>71</v>
      </c>
      <c r="I807" s="26" t="str">
        <f t="shared" si="38"/>
        <v>V60+</v>
      </c>
    </row>
    <row r="808" spans="1:9" ht="16" x14ac:dyDescent="0.2">
      <c r="A808" t="s">
        <v>485</v>
      </c>
      <c r="B808" t="s">
        <v>129</v>
      </c>
      <c r="E808" s="25" t="str">
        <f t="shared" si="36"/>
        <v>John Sturley</v>
      </c>
      <c r="F808" t="s">
        <v>11</v>
      </c>
      <c r="G808" s="41">
        <v>17336</v>
      </c>
      <c r="H808" s="28">
        <f t="shared" si="37"/>
        <v>71</v>
      </c>
      <c r="I808" s="26" t="str">
        <f t="shared" si="38"/>
        <v>V60+</v>
      </c>
    </row>
    <row r="809" spans="1:9" ht="16" x14ac:dyDescent="0.2">
      <c r="A809" s="22" t="s">
        <v>486</v>
      </c>
      <c r="B809" s="22" t="s">
        <v>616</v>
      </c>
      <c r="C809" s="22" t="s">
        <v>556</v>
      </c>
      <c r="D809" s="22"/>
      <c r="E809" s="25" t="str">
        <f t="shared" si="36"/>
        <v>Elesa Swann</v>
      </c>
      <c r="F809" s="22" t="s">
        <v>12</v>
      </c>
      <c r="G809" s="23">
        <v>28902</v>
      </c>
      <c r="H809" s="28">
        <f t="shared" si="37"/>
        <v>40</v>
      </c>
      <c r="I809" s="26" t="str">
        <f t="shared" si="38"/>
        <v>V40</v>
      </c>
    </row>
    <row r="810" spans="1:9" ht="16" x14ac:dyDescent="0.2">
      <c r="A810" t="s">
        <v>486</v>
      </c>
      <c r="B810" t="s">
        <v>616</v>
      </c>
      <c r="C810" t="s">
        <v>556</v>
      </c>
      <c r="E810" s="25" t="str">
        <f t="shared" si="36"/>
        <v>Elesa Swann</v>
      </c>
      <c r="F810" t="s">
        <v>12</v>
      </c>
      <c r="G810" s="41">
        <v>28902</v>
      </c>
      <c r="H810" s="26">
        <f t="shared" si="37"/>
        <v>40</v>
      </c>
      <c r="I810" s="26" t="str">
        <f t="shared" si="38"/>
        <v>V40</v>
      </c>
    </row>
    <row r="811" spans="1:9" ht="16" x14ac:dyDescent="0.2">
      <c r="A811" s="22" t="s">
        <v>487</v>
      </c>
      <c r="B811" s="22" t="s">
        <v>488</v>
      </c>
      <c r="C811" s="22"/>
      <c r="D811" s="22"/>
      <c r="E811" s="25" t="str">
        <f t="shared" si="36"/>
        <v>Nick Sweetman</v>
      </c>
      <c r="F811" s="22" t="s">
        <v>11</v>
      </c>
      <c r="G811" s="23">
        <v>29586</v>
      </c>
      <c r="H811" s="28">
        <f t="shared" si="37"/>
        <v>38</v>
      </c>
      <c r="I811" s="26" t="str">
        <f t="shared" si="38"/>
        <v>SEN</v>
      </c>
    </row>
    <row r="812" spans="1:9" ht="16" x14ac:dyDescent="0.2">
      <c r="A812" t="s">
        <v>487</v>
      </c>
      <c r="B812" t="s">
        <v>488</v>
      </c>
      <c r="E812" s="25" t="str">
        <f t="shared" si="36"/>
        <v>Nick Sweetman</v>
      </c>
      <c r="F812" t="s">
        <v>11</v>
      </c>
      <c r="G812" s="41">
        <v>29586</v>
      </c>
      <c r="H812" s="26">
        <f t="shared" si="37"/>
        <v>38</v>
      </c>
      <c r="I812" s="26" t="str">
        <f t="shared" si="38"/>
        <v>SEN</v>
      </c>
    </row>
    <row r="813" spans="1:9" ht="16" x14ac:dyDescent="0.2">
      <c r="A813" s="22" t="s">
        <v>489</v>
      </c>
      <c r="B813" s="22" t="s">
        <v>490</v>
      </c>
      <c r="C813" s="22"/>
      <c r="D813" s="22"/>
      <c r="E813" s="25" t="str">
        <f t="shared" si="36"/>
        <v>Alexandra Tabb</v>
      </c>
      <c r="F813" s="22" t="s">
        <v>12</v>
      </c>
      <c r="G813" s="23">
        <v>27823</v>
      </c>
      <c r="H813" s="28">
        <f t="shared" si="37"/>
        <v>43</v>
      </c>
      <c r="I813" s="26" t="str">
        <f t="shared" si="38"/>
        <v>V40</v>
      </c>
    </row>
    <row r="814" spans="1:9" x14ac:dyDescent="0.2">
      <c r="A814" t="s">
        <v>948</v>
      </c>
      <c r="B814" t="s">
        <v>965</v>
      </c>
      <c r="E814" s="26" t="str">
        <f t="shared" si="36"/>
        <v>Anna Tait</v>
      </c>
      <c r="F814" t="s">
        <v>12</v>
      </c>
      <c r="G814" s="41">
        <v>29185</v>
      </c>
      <c r="H814" s="26">
        <f t="shared" si="37"/>
        <v>39</v>
      </c>
      <c r="I814" s="26" t="str">
        <f t="shared" si="38"/>
        <v>SEN</v>
      </c>
    </row>
    <row r="815" spans="1:9" ht="16" x14ac:dyDescent="0.2">
      <c r="A815" s="22" t="s">
        <v>491</v>
      </c>
      <c r="B815" s="22" t="s">
        <v>300</v>
      </c>
      <c r="C815" s="22"/>
      <c r="D815" s="22"/>
      <c r="E815" s="25" t="str">
        <f t="shared" si="36"/>
        <v>David Tanner</v>
      </c>
      <c r="F815" s="22" t="s">
        <v>11</v>
      </c>
      <c r="G815" s="23">
        <v>23468</v>
      </c>
      <c r="H815" s="28">
        <f t="shared" si="37"/>
        <v>54</v>
      </c>
      <c r="I815" s="26" t="str">
        <f t="shared" si="38"/>
        <v>V50</v>
      </c>
    </row>
    <row r="816" spans="1:9" ht="16" x14ac:dyDescent="0.2">
      <c r="A816" t="s">
        <v>491</v>
      </c>
      <c r="B816" t="s">
        <v>300</v>
      </c>
      <c r="E816" s="25" t="str">
        <f t="shared" si="36"/>
        <v>David Tanner</v>
      </c>
      <c r="F816" t="s">
        <v>11</v>
      </c>
      <c r="G816" s="41">
        <v>23468</v>
      </c>
      <c r="H816" s="28">
        <f t="shared" si="37"/>
        <v>54</v>
      </c>
      <c r="I816" s="26" t="str">
        <f t="shared" si="38"/>
        <v>V50</v>
      </c>
    </row>
    <row r="817" spans="1:9" ht="16" x14ac:dyDescent="0.2">
      <c r="A817" s="22" t="s">
        <v>492</v>
      </c>
      <c r="B817" s="22" t="s">
        <v>324</v>
      </c>
      <c r="C817" s="22"/>
      <c r="D817" s="22"/>
      <c r="E817" s="25" t="str">
        <f t="shared" si="36"/>
        <v>Adrian Tansley</v>
      </c>
      <c r="F817" s="22" t="s">
        <v>11</v>
      </c>
      <c r="G817" s="23">
        <v>24743</v>
      </c>
      <c r="H817" s="28">
        <f t="shared" si="37"/>
        <v>51</v>
      </c>
      <c r="I817" s="26" t="str">
        <f t="shared" si="38"/>
        <v>V50</v>
      </c>
    </row>
    <row r="818" spans="1:9" ht="16" x14ac:dyDescent="0.2">
      <c r="A818" t="s">
        <v>492</v>
      </c>
      <c r="B818" t="s">
        <v>324</v>
      </c>
      <c r="E818" s="25" t="str">
        <f t="shared" si="36"/>
        <v>Adrian Tansley</v>
      </c>
      <c r="F818" t="s">
        <v>11</v>
      </c>
      <c r="G818" s="41">
        <v>24743</v>
      </c>
      <c r="H818" s="28">
        <f t="shared" si="37"/>
        <v>51</v>
      </c>
      <c r="I818" s="26" t="str">
        <f t="shared" si="38"/>
        <v>V50</v>
      </c>
    </row>
    <row r="819" spans="1:9" ht="16" x14ac:dyDescent="0.2">
      <c r="A819" s="22" t="s">
        <v>493</v>
      </c>
      <c r="B819" s="22" t="s">
        <v>617</v>
      </c>
      <c r="C819" s="22" t="s">
        <v>333</v>
      </c>
      <c r="D819" s="22"/>
      <c r="E819" s="25" t="str">
        <f t="shared" si="36"/>
        <v>Sonya Tate</v>
      </c>
      <c r="F819" s="22" t="s">
        <v>12</v>
      </c>
      <c r="G819" s="23">
        <v>31419</v>
      </c>
      <c r="H819" s="28">
        <f t="shared" si="37"/>
        <v>33</v>
      </c>
      <c r="I819" s="26" t="str">
        <f t="shared" si="38"/>
        <v>SEN</v>
      </c>
    </row>
    <row r="820" spans="1:9" ht="16" x14ac:dyDescent="0.2">
      <c r="A820" t="s">
        <v>493</v>
      </c>
      <c r="B820" t="s">
        <v>617</v>
      </c>
      <c r="C820" t="s">
        <v>333</v>
      </c>
      <c r="E820" s="25" t="str">
        <f t="shared" si="36"/>
        <v>Sonya Tate</v>
      </c>
      <c r="F820" t="s">
        <v>12</v>
      </c>
      <c r="G820" s="41">
        <v>31419</v>
      </c>
      <c r="H820" s="28">
        <f t="shared" si="37"/>
        <v>33</v>
      </c>
      <c r="I820" s="26" t="str">
        <f t="shared" si="38"/>
        <v>SEN</v>
      </c>
    </row>
    <row r="821" spans="1:9" ht="16" x14ac:dyDescent="0.2">
      <c r="A821" s="22" t="s">
        <v>494</v>
      </c>
      <c r="B821" s="22" t="s">
        <v>401</v>
      </c>
      <c r="C821" s="22"/>
      <c r="D821" s="22"/>
      <c r="E821" s="25" t="str">
        <f t="shared" si="36"/>
        <v>Andy Taylor</v>
      </c>
      <c r="F821" s="22" t="s">
        <v>11</v>
      </c>
      <c r="G821" s="23">
        <v>25310</v>
      </c>
      <c r="H821" s="28">
        <f t="shared" si="37"/>
        <v>49</v>
      </c>
      <c r="I821" s="26" t="str">
        <f t="shared" si="38"/>
        <v>V40</v>
      </c>
    </row>
    <row r="822" spans="1:9" ht="16" x14ac:dyDescent="0.2">
      <c r="A822" t="s">
        <v>494</v>
      </c>
      <c r="B822" t="s">
        <v>401</v>
      </c>
      <c r="E822" s="25" t="str">
        <f t="shared" si="36"/>
        <v>Andy Taylor</v>
      </c>
      <c r="F822" t="s">
        <v>11</v>
      </c>
      <c r="G822" s="41">
        <v>25310</v>
      </c>
      <c r="H822" s="26">
        <f t="shared" si="37"/>
        <v>49</v>
      </c>
      <c r="I822" s="26" t="str">
        <f t="shared" si="38"/>
        <v>V40</v>
      </c>
    </row>
    <row r="823" spans="1:9" ht="16" x14ac:dyDescent="0.2">
      <c r="A823" s="22" t="s">
        <v>495</v>
      </c>
      <c r="B823" s="22" t="s">
        <v>177</v>
      </c>
      <c r="C823" s="22" t="s">
        <v>81</v>
      </c>
      <c r="D823" s="22"/>
      <c r="E823" s="25" t="str">
        <f t="shared" si="36"/>
        <v>James Thackray</v>
      </c>
      <c r="F823" s="22" t="s">
        <v>11</v>
      </c>
      <c r="G823" s="23">
        <v>28377</v>
      </c>
      <c r="H823" s="28">
        <f t="shared" si="37"/>
        <v>41</v>
      </c>
      <c r="I823" s="26" t="str">
        <f t="shared" si="38"/>
        <v>V40</v>
      </c>
    </row>
    <row r="824" spans="1:9" ht="16" x14ac:dyDescent="0.2">
      <c r="A824" t="s">
        <v>495</v>
      </c>
      <c r="B824" t="s">
        <v>177</v>
      </c>
      <c r="C824" t="s">
        <v>81</v>
      </c>
      <c r="E824" s="25" t="str">
        <f t="shared" si="36"/>
        <v>James Thackray</v>
      </c>
      <c r="F824" t="s">
        <v>11</v>
      </c>
      <c r="G824" s="41">
        <v>28377</v>
      </c>
      <c r="H824" s="26">
        <f t="shared" si="37"/>
        <v>41</v>
      </c>
      <c r="I824" s="26" t="str">
        <f t="shared" si="38"/>
        <v>V40</v>
      </c>
    </row>
    <row r="825" spans="1:9" ht="16" x14ac:dyDescent="0.2">
      <c r="A825" t="s">
        <v>495</v>
      </c>
      <c r="B825" t="s">
        <v>364</v>
      </c>
      <c r="E825" s="25" t="str">
        <f t="shared" si="36"/>
        <v>Scott Thackray</v>
      </c>
      <c r="F825" t="s">
        <v>11</v>
      </c>
      <c r="G825" s="41">
        <v>36102</v>
      </c>
      <c r="H825" s="26">
        <f t="shared" si="37"/>
        <v>20</v>
      </c>
      <c r="I825" s="26" t="str">
        <f t="shared" si="38"/>
        <v>SEN</v>
      </c>
    </row>
    <row r="826" spans="1:9" ht="16" x14ac:dyDescent="0.2">
      <c r="A826" s="22" t="s">
        <v>496</v>
      </c>
      <c r="B826" s="22" t="s">
        <v>610</v>
      </c>
      <c r="C826" s="22" t="s">
        <v>82</v>
      </c>
      <c r="D826" s="22"/>
      <c r="E826" s="25" t="str">
        <f t="shared" si="36"/>
        <v>Karen Thomas</v>
      </c>
      <c r="F826" s="22" t="s">
        <v>12</v>
      </c>
      <c r="G826" s="23">
        <v>26622</v>
      </c>
      <c r="H826" s="28">
        <f t="shared" si="37"/>
        <v>46</v>
      </c>
      <c r="I826" s="26" t="str">
        <f t="shared" si="38"/>
        <v>V40</v>
      </c>
    </row>
    <row r="827" spans="1:9" ht="16" x14ac:dyDescent="0.2">
      <c r="A827" t="s">
        <v>496</v>
      </c>
      <c r="B827" t="s">
        <v>610</v>
      </c>
      <c r="C827" t="s">
        <v>82</v>
      </c>
      <c r="E827" s="25" t="str">
        <f t="shared" si="36"/>
        <v>Karen Thomas</v>
      </c>
      <c r="F827" t="s">
        <v>12</v>
      </c>
      <c r="G827" s="41">
        <v>26622</v>
      </c>
      <c r="H827" s="28">
        <f t="shared" si="37"/>
        <v>46</v>
      </c>
      <c r="I827" s="26" t="str">
        <f t="shared" si="38"/>
        <v>V40</v>
      </c>
    </row>
    <row r="828" spans="1:9" ht="16" x14ac:dyDescent="0.2">
      <c r="A828" s="22" t="s">
        <v>497</v>
      </c>
      <c r="B828" s="22" t="s">
        <v>498</v>
      </c>
      <c r="C828" s="22"/>
      <c r="D828" s="22"/>
      <c r="E828" s="25" t="str">
        <f t="shared" si="36"/>
        <v>Martine Thompson</v>
      </c>
      <c r="F828" s="22" t="s">
        <v>12</v>
      </c>
      <c r="G828" s="23">
        <v>29840</v>
      </c>
      <c r="H828" s="28">
        <f t="shared" si="37"/>
        <v>37</v>
      </c>
      <c r="I828" s="26" t="str">
        <f t="shared" si="38"/>
        <v>SEN</v>
      </c>
    </row>
    <row r="829" spans="1:9" ht="16" x14ac:dyDescent="0.2">
      <c r="A829" t="s">
        <v>497</v>
      </c>
      <c r="B829" t="s">
        <v>498</v>
      </c>
      <c r="E829" s="25" t="str">
        <f t="shared" si="36"/>
        <v>Martine Thompson</v>
      </c>
      <c r="F829" t="s">
        <v>12</v>
      </c>
      <c r="G829" s="41">
        <v>29840</v>
      </c>
      <c r="H829" s="28">
        <f t="shared" si="37"/>
        <v>37</v>
      </c>
      <c r="I829" s="26" t="str">
        <f t="shared" si="38"/>
        <v>SEN</v>
      </c>
    </row>
    <row r="830" spans="1:9" x14ac:dyDescent="0.2">
      <c r="A830" t="s">
        <v>497</v>
      </c>
      <c r="B830" t="s">
        <v>601</v>
      </c>
      <c r="E830" s="26" t="str">
        <f t="shared" si="36"/>
        <v>Maria Thompson</v>
      </c>
      <c r="F830" t="s">
        <v>12</v>
      </c>
      <c r="G830" s="41">
        <v>35057</v>
      </c>
      <c r="H830" s="26">
        <f t="shared" si="37"/>
        <v>23</v>
      </c>
      <c r="I830" s="26" t="str">
        <f t="shared" si="38"/>
        <v>SEN</v>
      </c>
    </row>
    <row r="831" spans="1:9" ht="16" x14ac:dyDescent="0.2">
      <c r="A831" s="22" t="s">
        <v>499</v>
      </c>
      <c r="B831" s="22" t="s">
        <v>333</v>
      </c>
      <c r="C831" s="22" t="s">
        <v>618</v>
      </c>
      <c r="D831" s="22"/>
      <c r="E831" s="25" t="str">
        <f t="shared" si="36"/>
        <v>Catherine Thorin</v>
      </c>
      <c r="F831" s="22" t="s">
        <v>12</v>
      </c>
      <c r="G831" s="23">
        <v>24790</v>
      </c>
      <c r="H831" s="28">
        <f t="shared" si="37"/>
        <v>51</v>
      </c>
      <c r="I831" s="26" t="str">
        <f t="shared" si="38"/>
        <v>V50</v>
      </c>
    </row>
    <row r="832" spans="1:9" ht="16" x14ac:dyDescent="0.2">
      <c r="A832" t="s">
        <v>499</v>
      </c>
      <c r="B832" t="s">
        <v>333</v>
      </c>
      <c r="C832" t="s">
        <v>618</v>
      </c>
      <c r="E832" s="25" t="str">
        <f t="shared" si="36"/>
        <v>Catherine Thorin</v>
      </c>
      <c r="F832" t="s">
        <v>12</v>
      </c>
      <c r="G832" s="41">
        <v>24790</v>
      </c>
      <c r="H832" s="28">
        <f t="shared" si="37"/>
        <v>51</v>
      </c>
      <c r="I832" s="26" t="str">
        <f t="shared" si="38"/>
        <v>V50</v>
      </c>
    </row>
    <row r="833" spans="1:9" ht="16" x14ac:dyDescent="0.2">
      <c r="A833" t="s">
        <v>799</v>
      </c>
      <c r="B833" t="s">
        <v>800</v>
      </c>
      <c r="E833" s="25" t="str">
        <f t="shared" si="36"/>
        <v>Joanna Thorn</v>
      </c>
      <c r="F833" t="s">
        <v>12</v>
      </c>
      <c r="G833" s="41">
        <v>30690</v>
      </c>
      <c r="H833" s="26">
        <f t="shared" si="37"/>
        <v>35</v>
      </c>
      <c r="I833" s="26" t="str">
        <f t="shared" si="38"/>
        <v>SEN</v>
      </c>
    </row>
    <row r="834" spans="1:9" x14ac:dyDescent="0.2">
      <c r="A834" t="s">
        <v>799</v>
      </c>
      <c r="B834" t="s">
        <v>1021</v>
      </c>
      <c r="E834" s="26" t="str">
        <f t="shared" si="36"/>
        <v>Luke Thorn</v>
      </c>
      <c r="F834" t="s">
        <v>11</v>
      </c>
      <c r="G834" s="41">
        <v>30204</v>
      </c>
      <c r="H834" s="26">
        <f t="shared" si="37"/>
        <v>36</v>
      </c>
      <c r="I834" s="26" t="str">
        <f t="shared" si="38"/>
        <v>SEN</v>
      </c>
    </row>
    <row r="835" spans="1:9" ht="16" x14ac:dyDescent="0.2">
      <c r="A835" s="22" t="s">
        <v>500</v>
      </c>
      <c r="B835" s="22" t="s">
        <v>501</v>
      </c>
      <c r="C835" s="22"/>
      <c r="D835" s="22"/>
      <c r="E835" s="25" t="str">
        <f t="shared" si="36"/>
        <v>Angela Thorpe</v>
      </c>
      <c r="F835" s="22" t="s">
        <v>12</v>
      </c>
      <c r="G835" s="23">
        <v>21942</v>
      </c>
      <c r="H835" s="28">
        <f t="shared" si="37"/>
        <v>59</v>
      </c>
      <c r="I835" s="26" t="str">
        <f t="shared" si="38"/>
        <v>V50</v>
      </c>
    </row>
    <row r="836" spans="1:9" ht="16" x14ac:dyDescent="0.2">
      <c r="A836" t="s">
        <v>500</v>
      </c>
      <c r="B836" t="s">
        <v>501</v>
      </c>
      <c r="E836" s="25" t="str">
        <f t="shared" ref="E836:E899" si="39">+B836&amp;" "&amp;A836</f>
        <v>Angela Thorpe</v>
      </c>
      <c r="F836" t="s">
        <v>12</v>
      </c>
      <c r="G836" s="41">
        <v>21942</v>
      </c>
      <c r="H836" s="26">
        <f t="shared" ref="H836:H899" si="40">+(YEAR($H$2)-YEAR(G836))+IF(G836=$H$2,0,IF(MONTH(G836)&gt;3,-1,))</f>
        <v>59</v>
      </c>
      <c r="I836" s="26" t="str">
        <f t="shared" ref="I836:I899" si="41">+VLOOKUP(H836,$L$3:$M$97,2,FALSE)</f>
        <v>V50</v>
      </c>
    </row>
    <row r="837" spans="1:9" ht="16" x14ac:dyDescent="0.2">
      <c r="A837" t="s">
        <v>801</v>
      </c>
      <c r="B837" t="s">
        <v>802</v>
      </c>
      <c r="E837" s="25" t="str">
        <f t="shared" si="39"/>
        <v>Amanda Thrower</v>
      </c>
      <c r="F837" t="s">
        <v>12</v>
      </c>
      <c r="G837" s="41">
        <v>25437</v>
      </c>
      <c r="H837" s="26">
        <f t="shared" si="40"/>
        <v>49</v>
      </c>
      <c r="I837" s="26" t="str">
        <f t="shared" si="41"/>
        <v>V40</v>
      </c>
    </row>
    <row r="838" spans="1:9" ht="16" x14ac:dyDescent="0.2">
      <c r="A838" s="22" t="s">
        <v>502</v>
      </c>
      <c r="B838" s="22" t="s">
        <v>213</v>
      </c>
      <c r="C838" s="22"/>
      <c r="D838" s="22"/>
      <c r="E838" s="25" t="str">
        <f t="shared" si="39"/>
        <v>Tracy Tierney</v>
      </c>
      <c r="F838" s="22" t="s">
        <v>12</v>
      </c>
      <c r="G838" s="23">
        <v>27006</v>
      </c>
      <c r="H838" s="28">
        <f t="shared" si="40"/>
        <v>45</v>
      </c>
      <c r="I838" s="26" t="str">
        <f t="shared" si="41"/>
        <v>V40</v>
      </c>
    </row>
    <row r="839" spans="1:9" ht="16" x14ac:dyDescent="0.2">
      <c r="A839" t="s">
        <v>502</v>
      </c>
      <c r="B839" t="s">
        <v>213</v>
      </c>
      <c r="E839" s="25" t="str">
        <f t="shared" si="39"/>
        <v>Tracy Tierney</v>
      </c>
      <c r="F839" t="s">
        <v>12</v>
      </c>
      <c r="G839" s="41">
        <v>27006</v>
      </c>
      <c r="H839" s="28">
        <f t="shared" si="40"/>
        <v>45</v>
      </c>
      <c r="I839" s="26" t="str">
        <f t="shared" si="41"/>
        <v>V40</v>
      </c>
    </row>
    <row r="840" spans="1:9" ht="16" x14ac:dyDescent="0.2">
      <c r="A840" t="s">
        <v>803</v>
      </c>
      <c r="B840" t="s">
        <v>527</v>
      </c>
      <c r="E840" s="25" t="str">
        <f t="shared" si="39"/>
        <v>Sarah Todman</v>
      </c>
      <c r="F840" t="s">
        <v>12</v>
      </c>
      <c r="G840" s="41">
        <v>35494</v>
      </c>
      <c r="H840" s="28">
        <f t="shared" si="40"/>
        <v>22</v>
      </c>
      <c r="I840" s="26" t="str">
        <f t="shared" si="41"/>
        <v>SEN</v>
      </c>
    </row>
    <row r="841" spans="1:9" ht="16" x14ac:dyDescent="0.2">
      <c r="A841" t="s">
        <v>804</v>
      </c>
      <c r="B841" t="s">
        <v>120</v>
      </c>
      <c r="E841" s="25" t="str">
        <f t="shared" si="39"/>
        <v>Peter Tott</v>
      </c>
      <c r="F841" t="s">
        <v>11</v>
      </c>
      <c r="G841" s="41">
        <v>30443</v>
      </c>
      <c r="H841" s="28">
        <f t="shared" si="40"/>
        <v>35</v>
      </c>
      <c r="I841" s="26" t="str">
        <f t="shared" si="41"/>
        <v>SEN</v>
      </c>
    </row>
    <row r="842" spans="1:9" ht="16" x14ac:dyDescent="0.2">
      <c r="A842" s="22" t="s">
        <v>503</v>
      </c>
      <c r="B842" s="22" t="s">
        <v>171</v>
      </c>
      <c r="C842" s="22" t="s">
        <v>268</v>
      </c>
      <c r="D842" s="22" t="s">
        <v>619</v>
      </c>
      <c r="E842" s="25" t="str">
        <f t="shared" si="39"/>
        <v>Mark Towell</v>
      </c>
      <c r="F842" s="22" t="s">
        <v>11</v>
      </c>
      <c r="G842" s="23">
        <v>28831</v>
      </c>
      <c r="H842" s="28">
        <f t="shared" si="40"/>
        <v>40</v>
      </c>
      <c r="I842" s="26" t="str">
        <f t="shared" si="41"/>
        <v>V40</v>
      </c>
    </row>
    <row r="843" spans="1:9" ht="16" x14ac:dyDescent="0.2">
      <c r="A843" t="s">
        <v>503</v>
      </c>
      <c r="B843" t="s">
        <v>171</v>
      </c>
      <c r="C843" t="s">
        <v>268</v>
      </c>
      <c r="D843" t="s">
        <v>619</v>
      </c>
      <c r="E843" s="25" t="str">
        <f t="shared" si="39"/>
        <v>Mark Towell</v>
      </c>
      <c r="F843" t="s">
        <v>11</v>
      </c>
      <c r="G843" s="41">
        <v>28831</v>
      </c>
      <c r="H843" s="26">
        <f t="shared" si="40"/>
        <v>40</v>
      </c>
      <c r="I843" s="26" t="str">
        <f t="shared" si="41"/>
        <v>V40</v>
      </c>
    </row>
    <row r="844" spans="1:9" ht="16" x14ac:dyDescent="0.2">
      <c r="A844" s="22" t="s">
        <v>504</v>
      </c>
      <c r="B844" s="22" t="s">
        <v>505</v>
      </c>
      <c r="C844" s="22"/>
      <c r="D844" s="22"/>
      <c r="E844" s="25" t="str">
        <f t="shared" si="39"/>
        <v>Antonino Trapani</v>
      </c>
      <c r="F844" s="22" t="s">
        <v>11</v>
      </c>
      <c r="G844" s="23">
        <v>18094</v>
      </c>
      <c r="H844" s="28">
        <f t="shared" si="40"/>
        <v>69</v>
      </c>
      <c r="I844" s="26" t="str">
        <f t="shared" si="41"/>
        <v>V60+</v>
      </c>
    </row>
    <row r="845" spans="1:9" ht="16" x14ac:dyDescent="0.2">
      <c r="A845" t="s">
        <v>504</v>
      </c>
      <c r="B845" t="s">
        <v>505</v>
      </c>
      <c r="E845" s="25" t="str">
        <f t="shared" si="39"/>
        <v>Antonino Trapani</v>
      </c>
      <c r="F845" t="s">
        <v>11</v>
      </c>
      <c r="G845" s="41">
        <v>18094</v>
      </c>
      <c r="H845" s="26">
        <f t="shared" si="40"/>
        <v>69</v>
      </c>
      <c r="I845" s="26" t="str">
        <f t="shared" si="41"/>
        <v>V60+</v>
      </c>
    </row>
    <row r="846" spans="1:9" ht="16" x14ac:dyDescent="0.2">
      <c r="A846" s="22" t="s">
        <v>506</v>
      </c>
      <c r="B846" s="22" t="s">
        <v>165</v>
      </c>
      <c r="C846" s="22"/>
      <c r="D846" s="22"/>
      <c r="E846" s="25" t="str">
        <f t="shared" si="39"/>
        <v>Kathryn Truswell</v>
      </c>
      <c r="F846" s="22" t="s">
        <v>12</v>
      </c>
      <c r="G846" s="23">
        <v>28108</v>
      </c>
      <c r="H846" s="28">
        <f t="shared" si="40"/>
        <v>42</v>
      </c>
      <c r="I846" s="26" t="str">
        <f t="shared" si="41"/>
        <v>V40</v>
      </c>
    </row>
    <row r="847" spans="1:9" ht="16" x14ac:dyDescent="0.2">
      <c r="A847" t="s">
        <v>506</v>
      </c>
      <c r="B847" t="s">
        <v>165</v>
      </c>
      <c r="E847" s="25" t="str">
        <f t="shared" si="39"/>
        <v>Kathryn Truswell</v>
      </c>
      <c r="F847" t="s">
        <v>12</v>
      </c>
      <c r="G847" s="41">
        <v>28108</v>
      </c>
      <c r="H847" s="26">
        <f t="shared" si="40"/>
        <v>42</v>
      </c>
      <c r="I847" s="26" t="str">
        <f t="shared" si="41"/>
        <v>V40</v>
      </c>
    </row>
    <row r="848" spans="1:9" ht="16" x14ac:dyDescent="0.2">
      <c r="A848" s="22" t="s">
        <v>507</v>
      </c>
      <c r="B848" s="22" t="s">
        <v>102</v>
      </c>
      <c r="C848" s="22"/>
      <c r="D848" s="22"/>
      <c r="E848" s="25" t="str">
        <f t="shared" si="39"/>
        <v>Alan Turner</v>
      </c>
      <c r="F848" s="22" t="s">
        <v>11</v>
      </c>
      <c r="G848" s="23">
        <v>16762</v>
      </c>
      <c r="H848" s="28">
        <f t="shared" si="40"/>
        <v>73</v>
      </c>
      <c r="I848" s="26" t="str">
        <f t="shared" si="41"/>
        <v>V60+</v>
      </c>
    </row>
    <row r="849" spans="1:9" ht="16" x14ac:dyDescent="0.2">
      <c r="A849" t="s">
        <v>507</v>
      </c>
      <c r="B849" t="s">
        <v>102</v>
      </c>
      <c r="E849" s="25" t="str">
        <f t="shared" si="39"/>
        <v>Alan Turner</v>
      </c>
      <c r="F849" t="s">
        <v>11</v>
      </c>
      <c r="G849" s="41">
        <v>16762</v>
      </c>
      <c r="H849" s="28">
        <f t="shared" si="40"/>
        <v>73</v>
      </c>
      <c r="I849" s="26" t="str">
        <f t="shared" si="41"/>
        <v>V60+</v>
      </c>
    </row>
    <row r="850" spans="1:9" x14ac:dyDescent="0.2">
      <c r="A850" t="s">
        <v>956</v>
      </c>
      <c r="B850" s="6" t="s">
        <v>971</v>
      </c>
      <c r="E850" s="26" t="str">
        <f t="shared" si="39"/>
        <v>Inigo Ugarte Agesta</v>
      </c>
      <c r="F850" t="s">
        <v>11</v>
      </c>
      <c r="G850" s="41">
        <v>30312</v>
      </c>
      <c r="H850" s="26">
        <f t="shared" si="40"/>
        <v>36</v>
      </c>
      <c r="I850" s="26" t="str">
        <f t="shared" si="41"/>
        <v>SEN</v>
      </c>
    </row>
    <row r="851" spans="1:9" ht="16" x14ac:dyDescent="0.2">
      <c r="A851" s="22" t="s">
        <v>508</v>
      </c>
      <c r="B851" s="22" t="s">
        <v>509</v>
      </c>
      <c r="C851" s="22"/>
      <c r="D851" s="22"/>
      <c r="E851" s="25" t="str">
        <f t="shared" si="39"/>
        <v>Pedro Upton</v>
      </c>
      <c r="F851" s="22" t="s">
        <v>11</v>
      </c>
      <c r="G851" s="23">
        <v>31118</v>
      </c>
      <c r="H851" s="28">
        <f t="shared" si="40"/>
        <v>34</v>
      </c>
      <c r="I851" s="26" t="str">
        <f t="shared" si="41"/>
        <v>SEN</v>
      </c>
    </row>
    <row r="852" spans="1:9" ht="16" x14ac:dyDescent="0.2">
      <c r="A852" t="s">
        <v>508</v>
      </c>
      <c r="B852" t="s">
        <v>509</v>
      </c>
      <c r="E852" s="25" t="str">
        <f t="shared" si="39"/>
        <v>Pedro Upton</v>
      </c>
      <c r="F852" t="s">
        <v>11</v>
      </c>
      <c r="G852" s="41">
        <v>31118</v>
      </c>
      <c r="H852" s="28">
        <f t="shared" si="40"/>
        <v>34</v>
      </c>
      <c r="I852" s="26" t="str">
        <f t="shared" si="41"/>
        <v>SEN</v>
      </c>
    </row>
    <row r="853" spans="1:9" ht="16" x14ac:dyDescent="0.2">
      <c r="A853" s="22" t="s">
        <v>510</v>
      </c>
      <c r="B853" s="22" t="s">
        <v>511</v>
      </c>
      <c r="C853" s="22"/>
      <c r="D853" s="22"/>
      <c r="E853" s="25" t="str">
        <f t="shared" si="39"/>
        <v>Amy Vaal</v>
      </c>
      <c r="F853" s="22" t="s">
        <v>12</v>
      </c>
      <c r="G853" s="23">
        <v>32546</v>
      </c>
      <c r="H853" s="28">
        <f t="shared" si="40"/>
        <v>30</v>
      </c>
      <c r="I853" s="26" t="str">
        <f t="shared" si="41"/>
        <v>SEN</v>
      </c>
    </row>
    <row r="854" spans="1:9" ht="16" x14ac:dyDescent="0.2">
      <c r="A854" s="22" t="s">
        <v>510</v>
      </c>
      <c r="B854" s="22" t="s">
        <v>325</v>
      </c>
      <c r="C854" s="22"/>
      <c r="D854" s="22"/>
      <c r="E854" s="25" t="str">
        <f t="shared" si="39"/>
        <v>Chris Vaal</v>
      </c>
      <c r="F854" s="22" t="s">
        <v>11</v>
      </c>
      <c r="G854" s="23">
        <v>21338</v>
      </c>
      <c r="H854" s="28">
        <f t="shared" si="40"/>
        <v>60</v>
      </c>
      <c r="I854" s="26" t="str">
        <f t="shared" si="41"/>
        <v>V60+</v>
      </c>
    </row>
    <row r="855" spans="1:9" ht="16" x14ac:dyDescent="0.2">
      <c r="A855" s="22" t="s">
        <v>510</v>
      </c>
      <c r="B855" s="22" t="s">
        <v>512</v>
      </c>
      <c r="C855" s="22"/>
      <c r="D855" s="22"/>
      <c r="E855" s="25" t="str">
        <f t="shared" si="39"/>
        <v>Sally-Ann Vaal</v>
      </c>
      <c r="F855" s="22" t="s">
        <v>12</v>
      </c>
      <c r="G855" s="23">
        <v>22026</v>
      </c>
      <c r="H855" s="28">
        <f t="shared" si="40"/>
        <v>58</v>
      </c>
      <c r="I855" s="26" t="str">
        <f t="shared" si="41"/>
        <v>V50</v>
      </c>
    </row>
    <row r="856" spans="1:9" ht="16" x14ac:dyDescent="0.2">
      <c r="A856" t="s">
        <v>510</v>
      </c>
      <c r="B856" t="s">
        <v>325</v>
      </c>
      <c r="E856" s="25" t="str">
        <f t="shared" si="39"/>
        <v>Chris Vaal</v>
      </c>
      <c r="F856" t="s">
        <v>11</v>
      </c>
      <c r="G856" s="41">
        <v>21338</v>
      </c>
      <c r="H856" s="28">
        <f t="shared" si="40"/>
        <v>60</v>
      </c>
      <c r="I856" s="26" t="str">
        <f t="shared" si="41"/>
        <v>V60+</v>
      </c>
    </row>
    <row r="857" spans="1:9" ht="16" x14ac:dyDescent="0.2">
      <c r="A857" t="s">
        <v>510</v>
      </c>
      <c r="B857" t="s">
        <v>512</v>
      </c>
      <c r="E857" s="25" t="str">
        <f t="shared" si="39"/>
        <v>Sally-Ann Vaal</v>
      </c>
      <c r="F857" t="s">
        <v>12</v>
      </c>
      <c r="G857" s="41">
        <v>22026</v>
      </c>
      <c r="H857" s="26">
        <f t="shared" si="40"/>
        <v>58</v>
      </c>
      <c r="I857" s="26" t="str">
        <f t="shared" si="41"/>
        <v>V50</v>
      </c>
    </row>
    <row r="858" spans="1:9" ht="16" x14ac:dyDescent="0.2">
      <c r="A858" s="22" t="s">
        <v>513</v>
      </c>
      <c r="B858" s="22" t="s">
        <v>177</v>
      </c>
      <c r="C858" s="22"/>
      <c r="D858" s="22"/>
      <c r="E858" s="25" t="str">
        <f t="shared" si="39"/>
        <v>James Venn</v>
      </c>
      <c r="F858" s="22" t="s">
        <v>11</v>
      </c>
      <c r="G858" s="23">
        <v>31325</v>
      </c>
      <c r="H858" s="28">
        <f t="shared" si="40"/>
        <v>33</v>
      </c>
      <c r="I858" s="26" t="str">
        <f t="shared" si="41"/>
        <v>SEN</v>
      </c>
    </row>
    <row r="859" spans="1:9" ht="16" x14ac:dyDescent="0.2">
      <c r="A859" s="22" t="s">
        <v>513</v>
      </c>
      <c r="B859" s="22" t="s">
        <v>109</v>
      </c>
      <c r="C859" s="22"/>
      <c r="D859" s="22"/>
      <c r="E859" s="25" t="str">
        <f t="shared" si="39"/>
        <v>Paul Venn</v>
      </c>
      <c r="F859" s="22" t="s">
        <v>11</v>
      </c>
      <c r="G859" s="23">
        <v>21101</v>
      </c>
      <c r="H859" s="28">
        <f t="shared" si="40"/>
        <v>61</v>
      </c>
      <c r="I859" s="26" t="str">
        <f t="shared" si="41"/>
        <v>V60+</v>
      </c>
    </row>
    <row r="860" spans="1:9" ht="16" x14ac:dyDescent="0.2">
      <c r="A860" s="22" t="s">
        <v>513</v>
      </c>
      <c r="B860" s="22" t="s">
        <v>514</v>
      </c>
      <c r="C860" s="22"/>
      <c r="D860" s="22"/>
      <c r="E860" s="25" t="str">
        <f t="shared" si="39"/>
        <v>Shane Venn</v>
      </c>
      <c r="F860" s="22" t="s">
        <v>11</v>
      </c>
      <c r="G860" s="23">
        <v>32150</v>
      </c>
      <c r="H860" s="28">
        <f t="shared" si="40"/>
        <v>31</v>
      </c>
      <c r="I860" s="26" t="str">
        <f t="shared" si="41"/>
        <v>SEN</v>
      </c>
    </row>
    <row r="861" spans="1:9" ht="16" x14ac:dyDescent="0.2">
      <c r="A861" s="22" t="s">
        <v>513</v>
      </c>
      <c r="B861" s="22" t="s">
        <v>127</v>
      </c>
      <c r="C861" s="22"/>
      <c r="D861" s="22"/>
      <c r="E861" s="25" t="str">
        <f t="shared" si="39"/>
        <v>Sue Venn</v>
      </c>
      <c r="F861" s="22" t="s">
        <v>12</v>
      </c>
      <c r="G861" s="23">
        <v>21848</v>
      </c>
      <c r="H861" s="28">
        <f t="shared" si="40"/>
        <v>59</v>
      </c>
      <c r="I861" s="26" t="str">
        <f t="shared" si="41"/>
        <v>V50</v>
      </c>
    </row>
    <row r="862" spans="1:9" ht="16" x14ac:dyDescent="0.2">
      <c r="A862" t="s">
        <v>805</v>
      </c>
      <c r="B862" t="s">
        <v>171</v>
      </c>
      <c r="E862" s="25" t="str">
        <f t="shared" si="39"/>
        <v>Mark Waistell</v>
      </c>
      <c r="F862" t="s">
        <v>11</v>
      </c>
      <c r="G862" s="41">
        <v>23011</v>
      </c>
      <c r="H862" s="26">
        <f t="shared" si="40"/>
        <v>56</v>
      </c>
      <c r="I862" s="26" t="str">
        <f t="shared" si="41"/>
        <v>V50</v>
      </c>
    </row>
    <row r="863" spans="1:9" ht="16" x14ac:dyDescent="0.2">
      <c r="A863" s="22" t="s">
        <v>515</v>
      </c>
      <c r="B863" s="22" t="s">
        <v>272</v>
      </c>
      <c r="C863" s="22"/>
      <c r="D863" s="22"/>
      <c r="E863" s="25" t="str">
        <f t="shared" si="39"/>
        <v>Joanne Wakeling</v>
      </c>
      <c r="F863" s="22" t="s">
        <v>12</v>
      </c>
      <c r="G863" s="23">
        <v>28652</v>
      </c>
      <c r="H863" s="28">
        <f t="shared" si="40"/>
        <v>40</v>
      </c>
      <c r="I863" s="26" t="str">
        <f t="shared" si="41"/>
        <v>V40</v>
      </c>
    </row>
    <row r="864" spans="1:9" ht="16" x14ac:dyDescent="0.2">
      <c r="A864" t="s">
        <v>515</v>
      </c>
      <c r="B864" t="s">
        <v>272</v>
      </c>
      <c r="E864" s="25" t="str">
        <f t="shared" si="39"/>
        <v>Joanne Wakeling</v>
      </c>
      <c r="F864" t="s">
        <v>12</v>
      </c>
      <c r="G864" s="41">
        <v>28652</v>
      </c>
      <c r="H864" s="26">
        <f t="shared" si="40"/>
        <v>40</v>
      </c>
      <c r="I864" s="26" t="str">
        <f t="shared" si="41"/>
        <v>V40</v>
      </c>
    </row>
    <row r="865" spans="1:9" ht="16" x14ac:dyDescent="0.2">
      <c r="A865" s="22" t="s">
        <v>516</v>
      </c>
      <c r="B865" s="22" t="s">
        <v>517</v>
      </c>
      <c r="C865" s="22"/>
      <c r="D865" s="22"/>
      <c r="E865" s="25" t="str">
        <f t="shared" si="39"/>
        <v>Charles Walker</v>
      </c>
      <c r="F865" s="22" t="s">
        <v>11</v>
      </c>
      <c r="G865" s="23">
        <v>21099</v>
      </c>
      <c r="H865" s="28">
        <f t="shared" si="40"/>
        <v>61</v>
      </c>
      <c r="I865" s="26" t="str">
        <f t="shared" si="41"/>
        <v>V60+</v>
      </c>
    </row>
    <row r="866" spans="1:9" ht="16" x14ac:dyDescent="0.2">
      <c r="A866" s="22" t="s">
        <v>516</v>
      </c>
      <c r="B866" s="22" t="s">
        <v>122</v>
      </c>
      <c r="C866" s="22" t="s">
        <v>620</v>
      </c>
      <c r="D866" s="22"/>
      <c r="E866" s="25" t="str">
        <f t="shared" si="39"/>
        <v>Robert Walker</v>
      </c>
      <c r="F866" s="22" t="s">
        <v>11</v>
      </c>
      <c r="G866" s="23">
        <v>17957</v>
      </c>
      <c r="H866" s="28">
        <f t="shared" si="40"/>
        <v>70</v>
      </c>
      <c r="I866" s="26" t="str">
        <f t="shared" si="41"/>
        <v>V60+</v>
      </c>
    </row>
    <row r="867" spans="1:9" ht="16" x14ac:dyDescent="0.2">
      <c r="A867" t="s">
        <v>516</v>
      </c>
      <c r="B867" t="s">
        <v>517</v>
      </c>
      <c r="E867" s="25" t="str">
        <f t="shared" si="39"/>
        <v>Charles Walker</v>
      </c>
      <c r="F867" t="s">
        <v>11</v>
      </c>
      <c r="G867" s="41">
        <v>21099</v>
      </c>
      <c r="H867" s="28">
        <f t="shared" si="40"/>
        <v>61</v>
      </c>
      <c r="I867" s="26" t="str">
        <f t="shared" si="41"/>
        <v>V60+</v>
      </c>
    </row>
    <row r="868" spans="1:9" ht="16" x14ac:dyDescent="0.2">
      <c r="A868" t="s">
        <v>516</v>
      </c>
      <c r="B868" t="s">
        <v>122</v>
      </c>
      <c r="C868" t="s">
        <v>620</v>
      </c>
      <c r="E868" s="25" t="str">
        <f t="shared" si="39"/>
        <v>Robert Walker</v>
      </c>
      <c r="F868" t="s">
        <v>11</v>
      </c>
      <c r="G868" s="41">
        <v>17957</v>
      </c>
      <c r="H868" s="28">
        <f t="shared" si="40"/>
        <v>70</v>
      </c>
      <c r="I868" s="26" t="str">
        <f t="shared" si="41"/>
        <v>V60+</v>
      </c>
    </row>
    <row r="869" spans="1:9" ht="16" x14ac:dyDescent="0.2">
      <c r="A869" t="s">
        <v>806</v>
      </c>
      <c r="B869" t="s">
        <v>326</v>
      </c>
      <c r="E869" s="25" t="str">
        <f t="shared" si="39"/>
        <v>Martin Walkerdine</v>
      </c>
      <c r="F869" t="s">
        <v>11</v>
      </c>
      <c r="G869" s="41">
        <v>23100</v>
      </c>
      <c r="H869" s="28">
        <f t="shared" si="40"/>
        <v>56</v>
      </c>
      <c r="I869" s="26" t="str">
        <f t="shared" si="41"/>
        <v>V50</v>
      </c>
    </row>
    <row r="870" spans="1:9" x14ac:dyDescent="0.2">
      <c r="A870" t="s">
        <v>1056</v>
      </c>
      <c r="B870" t="s">
        <v>82</v>
      </c>
      <c r="E870" s="26" t="str">
        <f t="shared" si="39"/>
        <v>Louise Walton</v>
      </c>
      <c r="F870" t="s">
        <v>12</v>
      </c>
      <c r="G870" s="41">
        <v>23834</v>
      </c>
      <c r="H870" s="26">
        <f t="shared" si="40"/>
        <v>53</v>
      </c>
      <c r="I870" s="26" t="str">
        <f t="shared" si="41"/>
        <v>V50</v>
      </c>
    </row>
    <row r="871" spans="1:9" ht="16" x14ac:dyDescent="0.2">
      <c r="A871" t="s">
        <v>807</v>
      </c>
      <c r="B871" t="s">
        <v>610</v>
      </c>
      <c r="E871" s="25" t="str">
        <f t="shared" si="39"/>
        <v>Karen Ward</v>
      </c>
      <c r="F871" t="s">
        <v>12</v>
      </c>
      <c r="G871" s="41">
        <v>22084</v>
      </c>
      <c r="H871" s="26">
        <f t="shared" si="40"/>
        <v>58</v>
      </c>
      <c r="I871" s="26" t="str">
        <f t="shared" si="41"/>
        <v>V50</v>
      </c>
    </row>
    <row r="872" spans="1:9" x14ac:dyDescent="0.2">
      <c r="A872" t="s">
        <v>1003</v>
      </c>
      <c r="B872" t="s">
        <v>1018</v>
      </c>
      <c r="E872" s="26" t="str">
        <f t="shared" si="39"/>
        <v>Rich Warner</v>
      </c>
      <c r="F872" t="s">
        <v>11</v>
      </c>
      <c r="G872" s="41">
        <v>27809</v>
      </c>
      <c r="H872" s="26">
        <f t="shared" si="40"/>
        <v>43</v>
      </c>
      <c r="I872" s="26" t="str">
        <f t="shared" si="41"/>
        <v>V40</v>
      </c>
    </row>
    <row r="873" spans="1:9" x14ac:dyDescent="0.2">
      <c r="A873" t="s">
        <v>1014</v>
      </c>
      <c r="B873" t="s">
        <v>1025</v>
      </c>
      <c r="E873" s="26" t="str">
        <f t="shared" si="39"/>
        <v>Jennifer Warrick</v>
      </c>
      <c r="F873" t="s">
        <v>12</v>
      </c>
      <c r="G873" s="41">
        <v>24975</v>
      </c>
      <c r="H873" s="26">
        <f t="shared" si="40"/>
        <v>50</v>
      </c>
      <c r="I873" s="26" t="str">
        <f t="shared" si="41"/>
        <v>V50</v>
      </c>
    </row>
    <row r="874" spans="1:9" x14ac:dyDescent="0.2">
      <c r="A874" t="s">
        <v>1055</v>
      </c>
      <c r="B874" t="s">
        <v>298</v>
      </c>
      <c r="E874" s="26" t="str">
        <f t="shared" si="39"/>
        <v>Jack Wataranan</v>
      </c>
      <c r="F874" t="s">
        <v>11</v>
      </c>
      <c r="G874" s="41">
        <v>28558</v>
      </c>
      <c r="H874" s="26">
        <f t="shared" si="40"/>
        <v>41</v>
      </c>
      <c r="I874" s="26" t="str">
        <f t="shared" si="41"/>
        <v>V40</v>
      </c>
    </row>
    <row r="875" spans="1:9" ht="16" x14ac:dyDescent="0.2">
      <c r="A875" t="s">
        <v>808</v>
      </c>
      <c r="B875" t="s">
        <v>809</v>
      </c>
      <c r="E875" s="25" t="str">
        <f t="shared" si="39"/>
        <v>Gillian Watkins</v>
      </c>
      <c r="F875" t="s">
        <v>12</v>
      </c>
      <c r="G875" s="41">
        <v>27097</v>
      </c>
      <c r="H875" s="26">
        <f t="shared" si="40"/>
        <v>45</v>
      </c>
      <c r="I875" s="26" t="str">
        <f t="shared" si="41"/>
        <v>V40</v>
      </c>
    </row>
    <row r="876" spans="1:9" ht="16" x14ac:dyDescent="0.2">
      <c r="A876" t="s">
        <v>810</v>
      </c>
      <c r="B876" t="s">
        <v>811</v>
      </c>
      <c r="E876" s="25" t="str">
        <f t="shared" si="39"/>
        <v>Courtney Watts</v>
      </c>
      <c r="F876" t="s">
        <v>11</v>
      </c>
      <c r="G876" s="41">
        <v>31023</v>
      </c>
      <c r="H876" s="26">
        <f t="shared" si="40"/>
        <v>34</v>
      </c>
      <c r="I876" s="26" t="str">
        <f t="shared" si="41"/>
        <v>SEN</v>
      </c>
    </row>
    <row r="877" spans="1:9" ht="16" x14ac:dyDescent="0.2">
      <c r="A877" s="22" t="s">
        <v>518</v>
      </c>
      <c r="B877" s="22" t="s">
        <v>364</v>
      </c>
      <c r="C877" s="22"/>
      <c r="D877" s="22"/>
      <c r="E877" s="25" t="str">
        <f t="shared" si="39"/>
        <v>Scott Weaver</v>
      </c>
      <c r="F877" s="22" t="s">
        <v>11</v>
      </c>
      <c r="G877" s="23">
        <v>23546</v>
      </c>
      <c r="H877" s="28">
        <f t="shared" si="40"/>
        <v>54</v>
      </c>
      <c r="I877" s="26" t="str">
        <f t="shared" si="41"/>
        <v>V50</v>
      </c>
    </row>
    <row r="878" spans="1:9" ht="16" x14ac:dyDescent="0.2">
      <c r="A878" t="s">
        <v>518</v>
      </c>
      <c r="B878" t="s">
        <v>364</v>
      </c>
      <c r="E878" s="25" t="str">
        <f t="shared" si="39"/>
        <v>Scott Weaver</v>
      </c>
      <c r="F878" t="s">
        <v>11</v>
      </c>
      <c r="G878" s="41">
        <v>23546</v>
      </c>
      <c r="H878" s="28">
        <f t="shared" si="40"/>
        <v>54</v>
      </c>
      <c r="I878" s="26" t="str">
        <f t="shared" si="41"/>
        <v>V50</v>
      </c>
    </row>
    <row r="879" spans="1:9" ht="16" x14ac:dyDescent="0.2">
      <c r="A879" s="22" t="s">
        <v>519</v>
      </c>
      <c r="B879" s="22" t="s">
        <v>382</v>
      </c>
      <c r="C879" s="22"/>
      <c r="D879" s="22"/>
      <c r="E879" s="25" t="str">
        <f t="shared" si="39"/>
        <v>Alex Webb</v>
      </c>
      <c r="F879" s="22" t="s">
        <v>11</v>
      </c>
      <c r="G879" s="23">
        <v>30510</v>
      </c>
      <c r="H879" s="28">
        <f t="shared" si="40"/>
        <v>35</v>
      </c>
      <c r="I879" s="26" t="str">
        <f t="shared" si="41"/>
        <v>SEN</v>
      </c>
    </row>
    <row r="880" spans="1:9" ht="16" x14ac:dyDescent="0.2">
      <c r="A880" s="22" t="s">
        <v>519</v>
      </c>
      <c r="B880" s="22" t="s">
        <v>520</v>
      </c>
      <c r="C880" s="22"/>
      <c r="D880" s="22"/>
      <c r="E880" s="25" t="str">
        <f t="shared" si="39"/>
        <v>Denys Webb</v>
      </c>
      <c r="F880" s="22" t="s">
        <v>11</v>
      </c>
      <c r="G880" s="23">
        <v>23375</v>
      </c>
      <c r="H880" s="28">
        <f t="shared" si="40"/>
        <v>55</v>
      </c>
      <c r="I880" s="26" t="str">
        <f t="shared" si="41"/>
        <v>V50</v>
      </c>
    </row>
    <row r="881" spans="1:9" ht="16" x14ac:dyDescent="0.2">
      <c r="A881" t="s">
        <v>519</v>
      </c>
      <c r="B881" t="s">
        <v>520</v>
      </c>
      <c r="E881" s="25" t="str">
        <f t="shared" si="39"/>
        <v>Denys Webb</v>
      </c>
      <c r="F881" t="s">
        <v>11</v>
      </c>
      <c r="G881" s="41">
        <v>23375</v>
      </c>
      <c r="H881" s="28">
        <f t="shared" si="40"/>
        <v>55</v>
      </c>
      <c r="I881" s="26" t="str">
        <f t="shared" si="41"/>
        <v>V50</v>
      </c>
    </row>
    <row r="882" spans="1:9" ht="16" x14ac:dyDescent="0.2">
      <c r="A882" s="22" t="s">
        <v>521</v>
      </c>
      <c r="B882" s="22" t="s">
        <v>325</v>
      </c>
      <c r="C882" s="22"/>
      <c r="D882" s="22"/>
      <c r="E882" s="25" t="str">
        <f t="shared" si="39"/>
        <v>Chris Weeks</v>
      </c>
      <c r="F882" s="22" t="s">
        <v>11</v>
      </c>
      <c r="G882" s="23">
        <v>23469</v>
      </c>
      <c r="H882" s="28">
        <f t="shared" si="40"/>
        <v>54</v>
      </c>
      <c r="I882" s="26" t="str">
        <f t="shared" si="41"/>
        <v>V50</v>
      </c>
    </row>
    <row r="883" spans="1:9" ht="16" x14ac:dyDescent="0.2">
      <c r="A883" s="22" t="s">
        <v>521</v>
      </c>
      <c r="B883" s="22" t="s">
        <v>233</v>
      </c>
      <c r="C883" s="22"/>
      <c r="D883" s="22"/>
      <c r="E883" s="25" t="str">
        <f t="shared" si="39"/>
        <v>Hayley Weeks</v>
      </c>
      <c r="F883" s="22" t="s">
        <v>12</v>
      </c>
      <c r="G883" s="23">
        <v>34124</v>
      </c>
      <c r="H883" s="28">
        <f t="shared" si="40"/>
        <v>25</v>
      </c>
      <c r="I883" s="26" t="str">
        <f t="shared" si="41"/>
        <v>SEN</v>
      </c>
    </row>
    <row r="884" spans="1:9" ht="16" x14ac:dyDescent="0.2">
      <c r="A884" s="22" t="s">
        <v>521</v>
      </c>
      <c r="B884" s="22" t="s">
        <v>522</v>
      </c>
      <c r="C884" s="22"/>
      <c r="D884" s="22"/>
      <c r="E884" s="25" t="str">
        <f t="shared" si="39"/>
        <v>Nicky Weeks</v>
      </c>
      <c r="F884" s="22" t="s">
        <v>12</v>
      </c>
      <c r="G884" s="23">
        <v>25009</v>
      </c>
      <c r="H884" s="28">
        <f t="shared" si="40"/>
        <v>50</v>
      </c>
      <c r="I884" s="26" t="str">
        <f t="shared" si="41"/>
        <v>V50</v>
      </c>
    </row>
    <row r="885" spans="1:9" ht="16" x14ac:dyDescent="0.2">
      <c r="A885" t="s">
        <v>521</v>
      </c>
      <c r="B885" t="s">
        <v>325</v>
      </c>
      <c r="E885" s="25" t="str">
        <f t="shared" si="39"/>
        <v>Chris Weeks</v>
      </c>
      <c r="F885" t="s">
        <v>11</v>
      </c>
      <c r="G885" s="41">
        <v>23469</v>
      </c>
      <c r="H885" s="28">
        <f t="shared" si="40"/>
        <v>54</v>
      </c>
      <c r="I885" s="26" t="str">
        <f t="shared" si="41"/>
        <v>V50</v>
      </c>
    </row>
    <row r="886" spans="1:9" ht="16" x14ac:dyDescent="0.2">
      <c r="A886" t="s">
        <v>521</v>
      </c>
      <c r="B886" t="s">
        <v>233</v>
      </c>
      <c r="E886" s="25" t="str">
        <f t="shared" si="39"/>
        <v>Hayley Weeks</v>
      </c>
      <c r="F886" t="s">
        <v>12</v>
      </c>
      <c r="G886" s="41">
        <v>34124</v>
      </c>
      <c r="H886" s="26">
        <f t="shared" si="40"/>
        <v>25</v>
      </c>
      <c r="I886" s="26" t="str">
        <f t="shared" si="41"/>
        <v>SEN</v>
      </c>
    </row>
    <row r="887" spans="1:9" ht="16" x14ac:dyDescent="0.2">
      <c r="A887" t="s">
        <v>521</v>
      </c>
      <c r="B887" t="s">
        <v>556</v>
      </c>
      <c r="C887" t="s">
        <v>842</v>
      </c>
      <c r="E887" s="25" t="str">
        <f t="shared" si="39"/>
        <v>Jane Weeks</v>
      </c>
      <c r="F887" t="s">
        <v>12</v>
      </c>
      <c r="G887" s="41">
        <v>28572</v>
      </c>
      <c r="H887" s="26">
        <f t="shared" si="40"/>
        <v>41</v>
      </c>
      <c r="I887" s="26" t="str">
        <f t="shared" si="41"/>
        <v>V40</v>
      </c>
    </row>
    <row r="888" spans="1:9" ht="16" x14ac:dyDescent="0.2">
      <c r="A888" t="s">
        <v>521</v>
      </c>
      <c r="B888" t="s">
        <v>522</v>
      </c>
      <c r="E888" s="25" t="str">
        <f t="shared" si="39"/>
        <v>Nicky Weeks</v>
      </c>
      <c r="F888" t="s">
        <v>12</v>
      </c>
      <c r="G888" s="41">
        <v>25009</v>
      </c>
      <c r="H888" s="26">
        <f t="shared" si="40"/>
        <v>50</v>
      </c>
      <c r="I888" s="26" t="str">
        <f t="shared" si="41"/>
        <v>V50</v>
      </c>
    </row>
    <row r="889" spans="1:9" ht="16" x14ac:dyDescent="0.2">
      <c r="A889" s="22" t="s">
        <v>523</v>
      </c>
      <c r="B889" s="22" t="s">
        <v>81</v>
      </c>
      <c r="C889" s="22"/>
      <c r="D889" s="22"/>
      <c r="E889" s="25" t="str">
        <f t="shared" si="39"/>
        <v>Ashley Wells</v>
      </c>
      <c r="F889" s="22" t="s">
        <v>11</v>
      </c>
      <c r="G889" s="23">
        <v>33363</v>
      </c>
      <c r="H889" s="28">
        <f t="shared" si="40"/>
        <v>27</v>
      </c>
      <c r="I889" s="26" t="str">
        <f t="shared" si="41"/>
        <v>SEN</v>
      </c>
    </row>
    <row r="890" spans="1:9" ht="16" x14ac:dyDescent="0.2">
      <c r="A890" s="22" t="s">
        <v>523</v>
      </c>
      <c r="B890" s="22" t="s">
        <v>242</v>
      </c>
      <c r="C890" s="22"/>
      <c r="D890" s="22"/>
      <c r="E890" s="25" t="str">
        <f t="shared" si="39"/>
        <v>Gary Wells</v>
      </c>
      <c r="F890" s="22" t="s">
        <v>11</v>
      </c>
      <c r="G890" s="23">
        <v>19670</v>
      </c>
      <c r="H890" s="28">
        <f t="shared" si="40"/>
        <v>65</v>
      </c>
      <c r="I890" s="26" t="str">
        <f t="shared" si="41"/>
        <v>V60+</v>
      </c>
    </row>
    <row r="891" spans="1:9" ht="16" x14ac:dyDescent="0.2">
      <c r="A891" t="s">
        <v>523</v>
      </c>
      <c r="B891" t="s">
        <v>81</v>
      </c>
      <c r="E891" s="25" t="str">
        <f t="shared" si="39"/>
        <v>Ashley Wells</v>
      </c>
      <c r="F891" t="s">
        <v>11</v>
      </c>
      <c r="G891" s="41">
        <v>33363</v>
      </c>
      <c r="H891" s="28">
        <f t="shared" si="40"/>
        <v>27</v>
      </c>
      <c r="I891" s="26" t="str">
        <f t="shared" si="41"/>
        <v>SEN</v>
      </c>
    </row>
    <row r="892" spans="1:9" ht="16" x14ac:dyDescent="0.2">
      <c r="A892" t="s">
        <v>523</v>
      </c>
      <c r="B892" t="s">
        <v>242</v>
      </c>
      <c r="E892" s="25" t="str">
        <f t="shared" si="39"/>
        <v>Gary Wells</v>
      </c>
      <c r="F892" t="s">
        <v>11</v>
      </c>
      <c r="G892" s="41">
        <v>19670</v>
      </c>
      <c r="H892" s="28">
        <f t="shared" si="40"/>
        <v>65</v>
      </c>
      <c r="I892" s="26" t="str">
        <f t="shared" si="41"/>
        <v>V60+</v>
      </c>
    </row>
    <row r="893" spans="1:9" ht="16" x14ac:dyDescent="0.2">
      <c r="A893" s="22" t="s">
        <v>524</v>
      </c>
      <c r="B893" s="22" t="s">
        <v>525</v>
      </c>
      <c r="C893" s="22"/>
      <c r="D893" s="22"/>
      <c r="E893" s="25" t="str">
        <f t="shared" si="39"/>
        <v>Sophie West</v>
      </c>
      <c r="F893" s="22" t="s">
        <v>12</v>
      </c>
      <c r="G893" s="23">
        <v>33310</v>
      </c>
      <c r="H893" s="28">
        <f t="shared" si="40"/>
        <v>28</v>
      </c>
      <c r="I893" s="26" t="str">
        <f t="shared" si="41"/>
        <v>SEN</v>
      </c>
    </row>
    <row r="894" spans="1:9" ht="16" x14ac:dyDescent="0.2">
      <c r="A894" t="s">
        <v>524</v>
      </c>
      <c r="B894" t="s">
        <v>525</v>
      </c>
      <c r="E894" s="25" t="str">
        <f t="shared" si="39"/>
        <v>Sophie West</v>
      </c>
      <c r="F894" t="s">
        <v>12</v>
      </c>
      <c r="G894" s="41">
        <v>33310</v>
      </c>
      <c r="H894" s="28">
        <f t="shared" si="40"/>
        <v>28</v>
      </c>
      <c r="I894" s="26" t="str">
        <f t="shared" si="41"/>
        <v>SEN</v>
      </c>
    </row>
    <row r="895" spans="1:9" ht="16" x14ac:dyDescent="0.2">
      <c r="A895" s="22" t="s">
        <v>526</v>
      </c>
      <c r="B895" s="22" t="s">
        <v>76</v>
      </c>
      <c r="C895" s="22"/>
      <c r="D895" s="22"/>
      <c r="E895" s="25" t="str">
        <f t="shared" si="39"/>
        <v>Brian Whelan</v>
      </c>
      <c r="F895" s="22" t="s">
        <v>11</v>
      </c>
      <c r="G895" s="23">
        <v>24819</v>
      </c>
      <c r="H895" s="28">
        <f t="shared" si="40"/>
        <v>51</v>
      </c>
      <c r="I895" s="26" t="str">
        <f t="shared" si="41"/>
        <v>V50</v>
      </c>
    </row>
    <row r="896" spans="1:9" ht="16" x14ac:dyDescent="0.2">
      <c r="A896" s="22" t="s">
        <v>526</v>
      </c>
      <c r="B896" s="22" t="s">
        <v>527</v>
      </c>
      <c r="C896" s="22"/>
      <c r="D896" s="22"/>
      <c r="E896" s="25" t="str">
        <f t="shared" si="39"/>
        <v>Sarah Whelan</v>
      </c>
      <c r="F896" s="22" t="s">
        <v>12</v>
      </c>
      <c r="G896" s="23">
        <v>24008</v>
      </c>
      <c r="H896" s="28">
        <f t="shared" si="40"/>
        <v>53</v>
      </c>
      <c r="I896" s="26" t="str">
        <f t="shared" si="41"/>
        <v>V50</v>
      </c>
    </row>
    <row r="897" spans="1:9" ht="16" x14ac:dyDescent="0.2">
      <c r="A897" t="s">
        <v>526</v>
      </c>
      <c r="B897" t="s">
        <v>76</v>
      </c>
      <c r="E897" s="25" t="str">
        <f t="shared" si="39"/>
        <v>Brian Whelan</v>
      </c>
      <c r="F897" t="s">
        <v>11</v>
      </c>
      <c r="G897" s="41">
        <v>24819</v>
      </c>
      <c r="H897" s="26">
        <f t="shared" si="40"/>
        <v>51</v>
      </c>
      <c r="I897" s="26" t="str">
        <f t="shared" si="41"/>
        <v>V50</v>
      </c>
    </row>
    <row r="898" spans="1:9" ht="16" x14ac:dyDescent="0.2">
      <c r="A898" t="s">
        <v>526</v>
      </c>
      <c r="B898" t="s">
        <v>527</v>
      </c>
      <c r="E898" s="25" t="str">
        <f t="shared" si="39"/>
        <v>Sarah Whelan</v>
      </c>
      <c r="F898" t="s">
        <v>12</v>
      </c>
      <c r="G898" s="41">
        <v>24008</v>
      </c>
      <c r="H898" s="26">
        <f t="shared" si="40"/>
        <v>53</v>
      </c>
      <c r="I898" s="26" t="str">
        <f t="shared" si="41"/>
        <v>V50</v>
      </c>
    </row>
    <row r="899" spans="1:9" x14ac:dyDescent="0.2">
      <c r="A899" t="s">
        <v>954</v>
      </c>
      <c r="B899" s="6" t="s">
        <v>682</v>
      </c>
      <c r="E899" s="26" t="str">
        <f t="shared" si="39"/>
        <v>Hannah Whiting</v>
      </c>
      <c r="F899" t="s">
        <v>12</v>
      </c>
      <c r="G899" s="41">
        <v>31208</v>
      </c>
      <c r="H899" s="26">
        <f t="shared" si="40"/>
        <v>33</v>
      </c>
      <c r="I899" s="26" t="str">
        <f t="shared" si="41"/>
        <v>SEN</v>
      </c>
    </row>
    <row r="900" spans="1:9" x14ac:dyDescent="0.2">
      <c r="A900" t="s">
        <v>950</v>
      </c>
      <c r="B900" s="6" t="s">
        <v>773</v>
      </c>
      <c r="E900" s="26" t="str">
        <f t="shared" ref="E900:E963" si="42">+B900&amp;" "&amp;A900</f>
        <v>Cathy Whittington</v>
      </c>
      <c r="F900" t="s">
        <v>12</v>
      </c>
      <c r="G900" s="41">
        <v>24158</v>
      </c>
      <c r="H900" s="26">
        <f t="shared" ref="H900:H963" si="43">+(YEAR($H$2)-YEAR(G900))+IF(G900=$H$2,0,IF(MONTH(G900)&gt;3,-1,))</f>
        <v>53</v>
      </c>
      <c r="I900" s="26" t="str">
        <f t="shared" ref="I900:I963" si="44">+VLOOKUP(H900,$L$3:$M$97,2,FALSE)</f>
        <v>V50</v>
      </c>
    </row>
    <row r="901" spans="1:9" ht="16" x14ac:dyDescent="0.2">
      <c r="A901" s="22" t="s">
        <v>528</v>
      </c>
      <c r="B901" s="22" t="s">
        <v>529</v>
      </c>
      <c r="C901" s="22"/>
      <c r="D901" s="22"/>
      <c r="E901" s="25" t="str">
        <f t="shared" si="42"/>
        <v>Bob Whyman</v>
      </c>
      <c r="F901" s="22" t="s">
        <v>11</v>
      </c>
      <c r="G901" s="23">
        <v>13652</v>
      </c>
      <c r="H901" s="28">
        <f t="shared" si="43"/>
        <v>81</v>
      </c>
      <c r="I901" s="26" t="str">
        <f t="shared" si="44"/>
        <v>V60+</v>
      </c>
    </row>
    <row r="902" spans="1:9" ht="16" x14ac:dyDescent="0.2">
      <c r="A902" t="s">
        <v>528</v>
      </c>
      <c r="B902" t="s">
        <v>529</v>
      </c>
      <c r="E902" s="25" t="str">
        <f t="shared" si="42"/>
        <v>Bob Whyman</v>
      </c>
      <c r="F902" t="s">
        <v>11</v>
      </c>
      <c r="G902" s="41">
        <v>13652</v>
      </c>
      <c r="H902" s="26">
        <f t="shared" si="43"/>
        <v>81</v>
      </c>
      <c r="I902" s="26" t="str">
        <f t="shared" si="44"/>
        <v>V60+</v>
      </c>
    </row>
    <row r="903" spans="1:9" ht="16" x14ac:dyDescent="0.2">
      <c r="A903" s="22" t="s">
        <v>530</v>
      </c>
      <c r="B903" s="22" t="s">
        <v>84</v>
      </c>
      <c r="C903" s="22"/>
      <c r="D903" s="22"/>
      <c r="E903" s="25" t="str">
        <f t="shared" si="42"/>
        <v>Simon Wilkie</v>
      </c>
      <c r="F903" s="22" t="s">
        <v>11</v>
      </c>
      <c r="G903" s="23">
        <v>26813</v>
      </c>
      <c r="H903" s="28">
        <f t="shared" si="43"/>
        <v>45</v>
      </c>
      <c r="I903" s="26" t="str">
        <f t="shared" si="44"/>
        <v>V40</v>
      </c>
    </row>
    <row r="904" spans="1:9" ht="16" x14ac:dyDescent="0.2">
      <c r="A904" t="s">
        <v>812</v>
      </c>
      <c r="B904" t="s">
        <v>120</v>
      </c>
      <c r="E904" s="25" t="str">
        <f t="shared" si="42"/>
        <v>Peter Willcox</v>
      </c>
      <c r="F904" t="s">
        <v>11</v>
      </c>
      <c r="G904" s="41">
        <v>28165</v>
      </c>
      <c r="H904" s="28">
        <f t="shared" si="43"/>
        <v>42</v>
      </c>
      <c r="I904" s="26" t="str">
        <f t="shared" si="44"/>
        <v>V40</v>
      </c>
    </row>
    <row r="905" spans="1:9" ht="16" x14ac:dyDescent="0.2">
      <c r="A905" s="22" t="s">
        <v>531</v>
      </c>
      <c r="B905" s="22" t="s">
        <v>171</v>
      </c>
      <c r="C905" s="22" t="s">
        <v>139</v>
      </c>
      <c r="D905" s="22"/>
      <c r="E905" s="25" t="str">
        <f t="shared" si="42"/>
        <v>Mark Williams</v>
      </c>
      <c r="F905" s="22" t="s">
        <v>11</v>
      </c>
      <c r="G905" s="23">
        <v>25470</v>
      </c>
      <c r="H905" s="28">
        <f t="shared" si="43"/>
        <v>49</v>
      </c>
      <c r="I905" s="26" t="str">
        <f t="shared" si="44"/>
        <v>V40</v>
      </c>
    </row>
    <row r="906" spans="1:9" ht="16" x14ac:dyDescent="0.2">
      <c r="A906" s="22" t="s">
        <v>531</v>
      </c>
      <c r="B906" s="22" t="s">
        <v>621</v>
      </c>
      <c r="C906" s="22" t="s">
        <v>552</v>
      </c>
      <c r="D906" s="22"/>
      <c r="E906" s="25" t="str">
        <f t="shared" si="42"/>
        <v>Rowan Williams</v>
      </c>
      <c r="F906" s="22" t="s">
        <v>11</v>
      </c>
      <c r="G906" s="23">
        <v>33620</v>
      </c>
      <c r="H906" s="28">
        <f t="shared" si="43"/>
        <v>27</v>
      </c>
      <c r="I906" s="26" t="str">
        <f t="shared" si="44"/>
        <v>SEN</v>
      </c>
    </row>
    <row r="907" spans="1:9" ht="16" x14ac:dyDescent="0.2">
      <c r="A907" t="s">
        <v>531</v>
      </c>
      <c r="B907" t="s">
        <v>171</v>
      </c>
      <c r="C907" t="s">
        <v>139</v>
      </c>
      <c r="E907" s="25" t="str">
        <f t="shared" si="42"/>
        <v>Mark Williams</v>
      </c>
      <c r="F907" t="s">
        <v>11</v>
      </c>
      <c r="G907" s="41">
        <v>25470</v>
      </c>
      <c r="H907" s="28">
        <f t="shared" si="43"/>
        <v>49</v>
      </c>
      <c r="I907" s="26" t="str">
        <f t="shared" si="44"/>
        <v>V40</v>
      </c>
    </row>
    <row r="908" spans="1:9" ht="16" x14ac:dyDescent="0.2">
      <c r="A908" t="s">
        <v>531</v>
      </c>
      <c r="B908" t="s">
        <v>72</v>
      </c>
      <c r="C908" t="s">
        <v>614</v>
      </c>
      <c r="E908" s="25" t="str">
        <f t="shared" si="42"/>
        <v>Michael Williams</v>
      </c>
      <c r="F908" t="s">
        <v>11</v>
      </c>
      <c r="G908" s="41">
        <v>28079</v>
      </c>
      <c r="H908" s="28">
        <f t="shared" si="43"/>
        <v>42</v>
      </c>
      <c r="I908" s="26" t="str">
        <f t="shared" si="44"/>
        <v>V40</v>
      </c>
    </row>
    <row r="909" spans="1:9" ht="16" x14ac:dyDescent="0.2">
      <c r="A909" t="s">
        <v>531</v>
      </c>
      <c r="B909" t="s">
        <v>621</v>
      </c>
      <c r="C909" t="s">
        <v>552</v>
      </c>
      <c r="E909" s="25" t="str">
        <f t="shared" si="42"/>
        <v>Rowan Williams</v>
      </c>
      <c r="F909" t="s">
        <v>11</v>
      </c>
      <c r="G909" s="41">
        <v>33620</v>
      </c>
      <c r="H909" s="26">
        <f t="shared" si="43"/>
        <v>27</v>
      </c>
      <c r="I909" s="26" t="str">
        <f t="shared" si="44"/>
        <v>SEN</v>
      </c>
    </row>
    <row r="910" spans="1:9" ht="16" x14ac:dyDescent="0.2">
      <c r="A910" s="22" t="s">
        <v>532</v>
      </c>
      <c r="B910" s="22" t="s">
        <v>533</v>
      </c>
      <c r="C910" s="22"/>
      <c r="D910" s="22"/>
      <c r="E910" s="25" t="str">
        <f t="shared" si="42"/>
        <v>Tina Willis</v>
      </c>
      <c r="F910" s="22" t="s">
        <v>12</v>
      </c>
      <c r="G910" s="23">
        <v>24413</v>
      </c>
      <c r="H910" s="28">
        <f t="shared" si="43"/>
        <v>52</v>
      </c>
      <c r="I910" s="26" t="str">
        <f t="shared" si="44"/>
        <v>V50</v>
      </c>
    </row>
    <row r="911" spans="1:9" ht="16" x14ac:dyDescent="0.2">
      <c r="A911" t="s">
        <v>532</v>
      </c>
      <c r="B911" t="s">
        <v>533</v>
      </c>
      <c r="E911" s="25" t="str">
        <f t="shared" si="42"/>
        <v>Tina Willis</v>
      </c>
      <c r="F911" t="s">
        <v>12</v>
      </c>
      <c r="G911" s="41">
        <v>24413</v>
      </c>
      <c r="H911" s="26">
        <f t="shared" si="43"/>
        <v>52</v>
      </c>
      <c r="I911" s="26" t="str">
        <f t="shared" si="44"/>
        <v>V50</v>
      </c>
    </row>
    <row r="912" spans="1:9" ht="16" x14ac:dyDescent="0.2">
      <c r="A912" s="22" t="s">
        <v>534</v>
      </c>
      <c r="B912" s="22" t="s">
        <v>109</v>
      </c>
      <c r="C912" s="22" t="s">
        <v>300</v>
      </c>
      <c r="D912" s="22"/>
      <c r="E912" s="25" t="str">
        <f t="shared" si="42"/>
        <v>Paul Wilson</v>
      </c>
      <c r="F912" s="22" t="s">
        <v>11</v>
      </c>
      <c r="G912" s="23">
        <v>26274</v>
      </c>
      <c r="H912" s="28">
        <f t="shared" si="43"/>
        <v>47</v>
      </c>
      <c r="I912" s="26" t="str">
        <f t="shared" si="44"/>
        <v>V40</v>
      </c>
    </row>
    <row r="913" spans="1:9" ht="16" x14ac:dyDescent="0.2">
      <c r="A913" t="s">
        <v>534</v>
      </c>
      <c r="B913" t="s">
        <v>109</v>
      </c>
      <c r="C913" t="s">
        <v>300</v>
      </c>
      <c r="E913" s="25" t="str">
        <f t="shared" si="42"/>
        <v>Paul Wilson</v>
      </c>
      <c r="F913" t="s">
        <v>11</v>
      </c>
      <c r="G913" s="41">
        <v>26274</v>
      </c>
      <c r="H913" s="26">
        <f t="shared" si="43"/>
        <v>47</v>
      </c>
      <c r="I913" s="26" t="str">
        <f t="shared" si="44"/>
        <v>V40</v>
      </c>
    </row>
    <row r="914" spans="1:9" ht="16" x14ac:dyDescent="0.2">
      <c r="A914" t="s">
        <v>813</v>
      </c>
      <c r="B914" t="s">
        <v>255</v>
      </c>
      <c r="C914" t="s">
        <v>82</v>
      </c>
      <c r="E914" s="25" t="str">
        <f t="shared" si="42"/>
        <v>Andrea Winks</v>
      </c>
      <c r="F914" t="s">
        <v>12</v>
      </c>
      <c r="G914" s="41">
        <v>27452</v>
      </c>
      <c r="H914" s="28">
        <f t="shared" si="43"/>
        <v>44</v>
      </c>
      <c r="I914" s="26" t="str">
        <f t="shared" si="44"/>
        <v>V40</v>
      </c>
    </row>
    <row r="915" spans="1:9" ht="16" x14ac:dyDescent="0.2">
      <c r="A915" t="s">
        <v>814</v>
      </c>
      <c r="B915" t="s">
        <v>815</v>
      </c>
      <c r="E915" s="25" t="str">
        <f t="shared" si="42"/>
        <v>Glen Winning</v>
      </c>
      <c r="F915" t="s">
        <v>11</v>
      </c>
      <c r="G915" s="41">
        <v>28472</v>
      </c>
      <c r="H915" s="28">
        <f t="shared" si="43"/>
        <v>41</v>
      </c>
      <c r="I915" s="26" t="str">
        <f t="shared" si="44"/>
        <v>V40</v>
      </c>
    </row>
    <row r="916" spans="1:9" ht="16" x14ac:dyDescent="0.2">
      <c r="A916" s="22" t="s">
        <v>535</v>
      </c>
      <c r="B916" s="22" t="s">
        <v>536</v>
      </c>
      <c r="C916" s="22"/>
      <c r="D916" s="22"/>
      <c r="E916" s="25" t="str">
        <f t="shared" si="42"/>
        <v>Debbie Winter</v>
      </c>
      <c r="F916" s="22" t="s">
        <v>12</v>
      </c>
      <c r="G916" s="23">
        <v>26417</v>
      </c>
      <c r="H916" s="28">
        <f t="shared" si="43"/>
        <v>46</v>
      </c>
      <c r="I916" s="26" t="str">
        <f t="shared" si="44"/>
        <v>V40</v>
      </c>
    </row>
    <row r="917" spans="1:9" ht="16" x14ac:dyDescent="0.2">
      <c r="A917" t="s">
        <v>535</v>
      </c>
      <c r="B917" t="s">
        <v>536</v>
      </c>
      <c r="E917" s="25" t="str">
        <f t="shared" si="42"/>
        <v>Debbie Winter</v>
      </c>
      <c r="F917" t="s">
        <v>12</v>
      </c>
      <c r="G917" s="41">
        <v>26417</v>
      </c>
      <c r="H917" s="28">
        <f t="shared" si="43"/>
        <v>46</v>
      </c>
      <c r="I917" s="26" t="str">
        <f t="shared" si="44"/>
        <v>V40</v>
      </c>
    </row>
    <row r="918" spans="1:9" ht="16" x14ac:dyDescent="0.2">
      <c r="A918" s="22" t="s">
        <v>537</v>
      </c>
      <c r="B918" s="22" t="s">
        <v>157</v>
      </c>
      <c r="C918" s="22"/>
      <c r="D918" s="22"/>
      <c r="E918" s="25" t="str">
        <f t="shared" si="42"/>
        <v>Lucy Witherington</v>
      </c>
      <c r="F918" s="22" t="s">
        <v>12</v>
      </c>
      <c r="G918" s="23">
        <v>27049</v>
      </c>
      <c r="H918" s="28">
        <f t="shared" si="43"/>
        <v>45</v>
      </c>
      <c r="I918" s="26" t="str">
        <f t="shared" si="44"/>
        <v>V40</v>
      </c>
    </row>
    <row r="919" spans="1:9" ht="16" x14ac:dyDescent="0.2">
      <c r="A919" s="22" t="s">
        <v>538</v>
      </c>
      <c r="B919" s="22" t="s">
        <v>539</v>
      </c>
      <c r="C919" s="22"/>
      <c r="D919" s="22"/>
      <c r="E919" s="25" t="str">
        <f t="shared" si="42"/>
        <v>Gaynor Wood</v>
      </c>
      <c r="F919" s="22" t="s">
        <v>12</v>
      </c>
      <c r="G919" s="23">
        <v>22895</v>
      </c>
      <c r="H919" s="28">
        <f t="shared" si="43"/>
        <v>56</v>
      </c>
      <c r="I919" s="26" t="str">
        <f t="shared" si="44"/>
        <v>V50</v>
      </c>
    </row>
    <row r="920" spans="1:9" ht="16" x14ac:dyDescent="0.2">
      <c r="A920" t="s">
        <v>538</v>
      </c>
      <c r="B920" t="s">
        <v>539</v>
      </c>
      <c r="E920" s="25" t="str">
        <f t="shared" si="42"/>
        <v>Gaynor Wood</v>
      </c>
      <c r="F920" t="s">
        <v>12</v>
      </c>
      <c r="G920" s="41">
        <v>22895</v>
      </c>
      <c r="H920" s="26">
        <f t="shared" si="43"/>
        <v>56</v>
      </c>
      <c r="I920" s="26" t="str">
        <f t="shared" si="44"/>
        <v>V50</v>
      </c>
    </row>
    <row r="921" spans="1:9" ht="16" x14ac:dyDescent="0.2">
      <c r="A921" s="22" t="s">
        <v>540</v>
      </c>
      <c r="B921" s="22" t="s">
        <v>177</v>
      </c>
      <c r="C921" s="22" t="s">
        <v>467</v>
      </c>
      <c r="D921" s="22"/>
      <c r="E921" s="25" t="str">
        <f t="shared" si="42"/>
        <v>James Woodbridge</v>
      </c>
      <c r="F921" s="22" t="s">
        <v>11</v>
      </c>
      <c r="G921" s="41">
        <v>12222</v>
      </c>
      <c r="H921" s="28">
        <f t="shared" si="43"/>
        <v>85</v>
      </c>
      <c r="I921" s="26" t="str">
        <f t="shared" si="44"/>
        <v>V60+</v>
      </c>
    </row>
    <row r="922" spans="1:9" ht="16" x14ac:dyDescent="0.2">
      <c r="A922" s="22" t="s">
        <v>540</v>
      </c>
      <c r="B922" s="22" t="s">
        <v>608</v>
      </c>
      <c r="C922" s="22" t="s">
        <v>601</v>
      </c>
      <c r="D922" s="22"/>
      <c r="E922" s="25" t="str">
        <f t="shared" si="42"/>
        <v>Wendy Woodbridge</v>
      </c>
      <c r="F922" s="22" t="s">
        <v>12</v>
      </c>
      <c r="G922" s="41">
        <v>16265</v>
      </c>
      <c r="H922" s="28">
        <f t="shared" si="43"/>
        <v>74</v>
      </c>
      <c r="I922" s="26" t="str">
        <f t="shared" si="44"/>
        <v>V60+</v>
      </c>
    </row>
    <row r="923" spans="1:9" ht="16" x14ac:dyDescent="0.2">
      <c r="A923" t="s">
        <v>540</v>
      </c>
      <c r="B923" t="s">
        <v>177</v>
      </c>
      <c r="C923" t="s">
        <v>467</v>
      </c>
      <c r="E923" s="25" t="str">
        <f t="shared" si="42"/>
        <v>James Woodbridge</v>
      </c>
      <c r="F923" t="s">
        <v>11</v>
      </c>
      <c r="G923" s="41">
        <v>12222</v>
      </c>
      <c r="H923" s="26">
        <f t="shared" si="43"/>
        <v>85</v>
      </c>
      <c r="I923" s="26" t="str">
        <f t="shared" si="44"/>
        <v>V60+</v>
      </c>
    </row>
    <row r="924" spans="1:9" ht="16" x14ac:dyDescent="0.2">
      <c r="A924" t="s">
        <v>540</v>
      </c>
      <c r="B924" t="s">
        <v>608</v>
      </c>
      <c r="C924" t="s">
        <v>601</v>
      </c>
      <c r="E924" s="25" t="str">
        <f t="shared" si="42"/>
        <v>Wendy Woodbridge</v>
      </c>
      <c r="F924" t="s">
        <v>12</v>
      </c>
      <c r="G924" s="41">
        <v>16265</v>
      </c>
      <c r="H924" s="26">
        <f t="shared" si="43"/>
        <v>74</v>
      </c>
      <c r="I924" s="26" t="str">
        <f t="shared" si="44"/>
        <v>V60+</v>
      </c>
    </row>
    <row r="925" spans="1:9" ht="16" x14ac:dyDescent="0.2">
      <c r="A925" s="22" t="s">
        <v>541</v>
      </c>
      <c r="B925" s="22" t="s">
        <v>542</v>
      </c>
      <c r="C925" s="22"/>
      <c r="D925" s="22"/>
      <c r="E925" s="25" t="str">
        <f t="shared" si="42"/>
        <v>Richard Woodgate</v>
      </c>
      <c r="F925" s="22" t="s">
        <v>11</v>
      </c>
      <c r="G925" s="41">
        <v>19620</v>
      </c>
      <c r="H925" s="28">
        <f t="shared" si="43"/>
        <v>65</v>
      </c>
      <c r="I925" s="26" t="str">
        <f t="shared" si="44"/>
        <v>V60+</v>
      </c>
    </row>
    <row r="926" spans="1:9" ht="16" x14ac:dyDescent="0.2">
      <c r="A926" t="s">
        <v>541</v>
      </c>
      <c r="B926" t="s">
        <v>542</v>
      </c>
      <c r="E926" s="25" t="str">
        <f t="shared" si="42"/>
        <v>Richard Woodgate</v>
      </c>
      <c r="F926" t="s">
        <v>11</v>
      </c>
      <c r="G926" s="41">
        <v>19620</v>
      </c>
      <c r="H926" s="28">
        <f t="shared" si="43"/>
        <v>65</v>
      </c>
      <c r="I926" s="26" t="str">
        <f t="shared" si="44"/>
        <v>V60+</v>
      </c>
    </row>
    <row r="927" spans="1:9" ht="16" x14ac:dyDescent="0.2">
      <c r="A927" s="22" t="s">
        <v>543</v>
      </c>
      <c r="B927" s="22" t="s">
        <v>184</v>
      </c>
      <c r="C927" s="22"/>
      <c r="D927" s="22"/>
      <c r="E927" s="25" t="str">
        <f t="shared" si="42"/>
        <v>Nicola Woodman</v>
      </c>
      <c r="F927" s="22" t="s">
        <v>12</v>
      </c>
      <c r="G927" s="41">
        <v>25568</v>
      </c>
      <c r="H927" s="28">
        <f t="shared" si="43"/>
        <v>49</v>
      </c>
      <c r="I927" s="26" t="str">
        <f t="shared" si="44"/>
        <v>V40</v>
      </c>
    </row>
    <row r="928" spans="1:9" ht="16" x14ac:dyDescent="0.2">
      <c r="A928" t="s">
        <v>543</v>
      </c>
      <c r="B928" t="s">
        <v>184</v>
      </c>
      <c r="E928" s="25" t="str">
        <f t="shared" si="42"/>
        <v>Nicola Woodman</v>
      </c>
      <c r="F928" t="s">
        <v>12</v>
      </c>
      <c r="G928" s="41">
        <v>25568</v>
      </c>
      <c r="H928" s="28">
        <f t="shared" si="43"/>
        <v>49</v>
      </c>
      <c r="I928" s="26" t="str">
        <f t="shared" si="44"/>
        <v>V40</v>
      </c>
    </row>
    <row r="929" spans="1:9" ht="16" x14ac:dyDescent="0.2">
      <c r="A929" s="22" t="s">
        <v>544</v>
      </c>
      <c r="B929" s="22" t="s">
        <v>622</v>
      </c>
      <c r="C929" s="22" t="s">
        <v>443</v>
      </c>
      <c r="D929" s="22"/>
      <c r="E929" s="25" t="str">
        <f t="shared" si="42"/>
        <v>Caroline Worn</v>
      </c>
      <c r="F929" s="22" t="s">
        <v>12</v>
      </c>
      <c r="G929" s="41">
        <v>30004</v>
      </c>
      <c r="H929" s="28">
        <f t="shared" si="43"/>
        <v>37</v>
      </c>
      <c r="I929" s="26" t="str">
        <f t="shared" si="44"/>
        <v>SEN</v>
      </c>
    </row>
    <row r="930" spans="1:9" ht="16" x14ac:dyDescent="0.2">
      <c r="A930" t="s">
        <v>544</v>
      </c>
      <c r="B930" t="s">
        <v>401</v>
      </c>
      <c r="E930" s="25" t="str">
        <f t="shared" si="42"/>
        <v>Andy Worn</v>
      </c>
      <c r="F930" t="s">
        <v>11</v>
      </c>
      <c r="G930" s="41">
        <v>30462</v>
      </c>
      <c r="H930" s="28">
        <f t="shared" si="43"/>
        <v>35</v>
      </c>
      <c r="I930" s="26" t="str">
        <f t="shared" si="44"/>
        <v>SEN</v>
      </c>
    </row>
    <row r="931" spans="1:9" ht="16" x14ac:dyDescent="0.2">
      <c r="A931" t="s">
        <v>544</v>
      </c>
      <c r="B931" t="s">
        <v>622</v>
      </c>
      <c r="C931" t="s">
        <v>443</v>
      </c>
      <c r="E931" s="25" t="str">
        <f t="shared" si="42"/>
        <v>Caroline Worn</v>
      </c>
      <c r="F931" t="s">
        <v>12</v>
      </c>
      <c r="G931" s="41">
        <v>30004</v>
      </c>
      <c r="H931" s="26">
        <f t="shared" si="43"/>
        <v>37</v>
      </c>
      <c r="I931" s="26" t="str">
        <f t="shared" si="44"/>
        <v>SEN</v>
      </c>
    </row>
    <row r="932" spans="1:9" ht="16" x14ac:dyDescent="0.2">
      <c r="A932" s="22" t="s">
        <v>545</v>
      </c>
      <c r="B932" s="22" t="s">
        <v>82</v>
      </c>
      <c r="C932" s="22"/>
      <c r="D932" s="22"/>
      <c r="E932" s="25" t="str">
        <f t="shared" si="42"/>
        <v>Louise Wright</v>
      </c>
      <c r="F932" s="22" t="s">
        <v>12</v>
      </c>
      <c r="G932" s="41">
        <v>25959</v>
      </c>
      <c r="H932" s="28">
        <f t="shared" si="43"/>
        <v>48</v>
      </c>
      <c r="I932" s="26" t="str">
        <f t="shared" si="44"/>
        <v>V40</v>
      </c>
    </row>
    <row r="933" spans="1:9" ht="16" x14ac:dyDescent="0.2">
      <c r="A933" s="22" t="s">
        <v>545</v>
      </c>
      <c r="B933" s="22" t="s">
        <v>84</v>
      </c>
      <c r="C933" s="22"/>
      <c r="D933" s="22"/>
      <c r="E933" s="25" t="str">
        <f t="shared" si="42"/>
        <v>Simon Wright</v>
      </c>
      <c r="F933" s="22" t="s">
        <v>11</v>
      </c>
      <c r="G933" s="41">
        <v>26394</v>
      </c>
      <c r="H933" s="28">
        <f t="shared" si="43"/>
        <v>46</v>
      </c>
      <c r="I933" s="26" t="str">
        <f t="shared" si="44"/>
        <v>V40</v>
      </c>
    </row>
    <row r="934" spans="1:9" ht="16" x14ac:dyDescent="0.2">
      <c r="A934" t="s">
        <v>545</v>
      </c>
      <c r="B934" t="s">
        <v>610</v>
      </c>
      <c r="C934" t="s">
        <v>843</v>
      </c>
      <c r="E934" s="25" t="str">
        <f t="shared" si="42"/>
        <v>Karen Wright</v>
      </c>
      <c r="F934" t="s">
        <v>12</v>
      </c>
      <c r="G934" s="41">
        <v>31366</v>
      </c>
      <c r="H934" s="26">
        <f t="shared" si="43"/>
        <v>33</v>
      </c>
      <c r="I934" s="26" t="str">
        <f t="shared" si="44"/>
        <v>SEN</v>
      </c>
    </row>
    <row r="935" spans="1:9" ht="16" x14ac:dyDescent="0.2">
      <c r="A935" t="s">
        <v>545</v>
      </c>
      <c r="B935" t="s">
        <v>82</v>
      </c>
      <c r="E935" s="25" t="str">
        <f t="shared" si="42"/>
        <v>Louise Wright</v>
      </c>
      <c r="F935" t="s">
        <v>12</v>
      </c>
      <c r="G935" s="41">
        <v>25959</v>
      </c>
      <c r="H935" s="26">
        <f t="shared" si="43"/>
        <v>48</v>
      </c>
      <c r="I935" s="26" t="str">
        <f t="shared" si="44"/>
        <v>V40</v>
      </c>
    </row>
    <row r="936" spans="1:9" ht="16" x14ac:dyDescent="0.2">
      <c r="A936" t="s">
        <v>545</v>
      </c>
      <c r="B936" t="s">
        <v>84</v>
      </c>
      <c r="E936" s="25" t="str">
        <f t="shared" si="42"/>
        <v>Simon Wright</v>
      </c>
      <c r="F936" t="s">
        <v>11</v>
      </c>
      <c r="G936" s="41">
        <v>26394</v>
      </c>
      <c r="H936" s="28">
        <f t="shared" si="43"/>
        <v>46</v>
      </c>
      <c r="I936" s="26" t="str">
        <f t="shared" si="44"/>
        <v>V40</v>
      </c>
    </row>
    <row r="937" spans="1:9" x14ac:dyDescent="0.2">
      <c r="A937" t="s">
        <v>903</v>
      </c>
      <c r="B937" t="s">
        <v>122</v>
      </c>
      <c r="E937" s="26" t="str">
        <f t="shared" si="42"/>
        <v>Robert Yorke-Goldney</v>
      </c>
      <c r="F937" t="s">
        <v>11</v>
      </c>
      <c r="G937" s="41">
        <v>31331</v>
      </c>
      <c r="H937" s="28">
        <f t="shared" si="43"/>
        <v>33</v>
      </c>
      <c r="I937" s="26" t="str">
        <f t="shared" si="44"/>
        <v>SEN</v>
      </c>
    </row>
    <row r="938" spans="1:9" ht="16" x14ac:dyDescent="0.2">
      <c r="A938" s="22" t="s">
        <v>546</v>
      </c>
      <c r="B938" s="22" t="s">
        <v>76</v>
      </c>
      <c r="C938" s="22"/>
      <c r="D938" s="22"/>
      <c r="E938" s="25" t="str">
        <f t="shared" si="42"/>
        <v>Brian Young</v>
      </c>
      <c r="F938" s="22" t="s">
        <v>11</v>
      </c>
      <c r="G938" s="41">
        <v>26572</v>
      </c>
      <c r="H938" s="28">
        <f t="shared" si="43"/>
        <v>46</v>
      </c>
      <c r="I938" s="26" t="str">
        <f t="shared" si="44"/>
        <v>V40</v>
      </c>
    </row>
    <row r="939" spans="1:9" ht="16" x14ac:dyDescent="0.2">
      <c r="A939" t="s">
        <v>546</v>
      </c>
      <c r="B939" t="s">
        <v>76</v>
      </c>
      <c r="E939" s="25" t="str">
        <f t="shared" si="42"/>
        <v>Brian Young</v>
      </c>
      <c r="F939" t="s">
        <v>11</v>
      </c>
      <c r="G939" s="41">
        <v>26572</v>
      </c>
      <c r="H939" s="28">
        <f t="shared" si="43"/>
        <v>46</v>
      </c>
      <c r="I939" s="26" t="str">
        <f t="shared" si="44"/>
        <v>V40</v>
      </c>
    </row>
    <row r="940" spans="1:9" x14ac:dyDescent="0.2">
      <c r="A940" t="s">
        <v>546</v>
      </c>
      <c r="B940" t="s">
        <v>596</v>
      </c>
      <c r="E940" s="26" t="str">
        <f t="shared" si="42"/>
        <v>Joe Young</v>
      </c>
      <c r="F940" t="s">
        <v>11</v>
      </c>
      <c r="G940" s="41">
        <v>31633</v>
      </c>
      <c r="H940" s="26">
        <f t="shared" si="43"/>
        <v>32</v>
      </c>
      <c r="I940" s="26" t="str">
        <f t="shared" si="44"/>
        <v>SEN</v>
      </c>
    </row>
    <row r="941" spans="1:9" x14ac:dyDescent="0.2">
      <c r="A941" t="s">
        <v>756</v>
      </c>
      <c r="B941" t="s">
        <v>830</v>
      </c>
      <c r="E941" s="26" t="str">
        <f t="shared" si="42"/>
        <v>Gavin Mead</v>
      </c>
      <c r="F941" t="s">
        <v>11</v>
      </c>
      <c r="G941" s="41">
        <v>32328</v>
      </c>
      <c r="H941" s="26">
        <f t="shared" si="43"/>
        <v>30</v>
      </c>
      <c r="I941" s="26" t="str">
        <f t="shared" si="44"/>
        <v>SEN</v>
      </c>
    </row>
    <row r="942" spans="1:9" x14ac:dyDescent="0.2">
      <c r="A942" t="s">
        <v>164</v>
      </c>
      <c r="B942" t="s">
        <v>1154</v>
      </c>
      <c r="E942" s="26" t="str">
        <f t="shared" si="42"/>
        <v>matthew Cox</v>
      </c>
      <c r="F942" t="s">
        <v>11</v>
      </c>
      <c r="G942" s="41">
        <v>33809</v>
      </c>
      <c r="H942" s="26">
        <f t="shared" si="43"/>
        <v>26</v>
      </c>
      <c r="I942" s="26" t="str">
        <f t="shared" si="44"/>
        <v>SEN</v>
      </c>
    </row>
    <row r="943" spans="1:9" x14ac:dyDescent="0.2">
      <c r="A943" t="s">
        <v>963</v>
      </c>
      <c r="B943" t="s">
        <v>291</v>
      </c>
      <c r="E943" s="26" t="str">
        <f t="shared" si="42"/>
        <v>Fiona Mitchell</v>
      </c>
      <c r="F943" t="s">
        <v>12</v>
      </c>
      <c r="G943" s="41">
        <v>32064</v>
      </c>
      <c r="H943" s="26">
        <f t="shared" si="43"/>
        <v>31</v>
      </c>
      <c r="I943" s="26" t="str">
        <f t="shared" si="44"/>
        <v>SEN</v>
      </c>
    </row>
    <row r="944" spans="1:9" x14ac:dyDescent="0.2">
      <c r="A944" t="s">
        <v>189</v>
      </c>
      <c r="B944" t="s">
        <v>682</v>
      </c>
      <c r="E944" s="26" t="str">
        <f t="shared" si="42"/>
        <v>Hannah Dixon</v>
      </c>
      <c r="F944" t="s">
        <v>12</v>
      </c>
      <c r="G944" s="41">
        <v>34206</v>
      </c>
      <c r="H944" s="26">
        <f t="shared" si="43"/>
        <v>25</v>
      </c>
      <c r="I944" s="26" t="str">
        <f t="shared" si="44"/>
        <v>SEN</v>
      </c>
    </row>
    <row r="945" spans="1:9" x14ac:dyDescent="0.2">
      <c r="A945" t="s">
        <v>1155</v>
      </c>
      <c r="B945" t="s">
        <v>300</v>
      </c>
      <c r="E945" s="26" t="str">
        <f t="shared" si="42"/>
        <v>David Leahy</v>
      </c>
      <c r="F945" t="s">
        <v>11</v>
      </c>
      <c r="G945" s="41">
        <v>33744</v>
      </c>
      <c r="H945" s="26">
        <f t="shared" si="43"/>
        <v>26</v>
      </c>
      <c r="I945" s="26" t="str">
        <f t="shared" si="44"/>
        <v>SEN</v>
      </c>
    </row>
    <row r="946" spans="1:9" x14ac:dyDescent="0.2">
      <c r="A946" t="s">
        <v>1156</v>
      </c>
      <c r="B946" t="s">
        <v>1185</v>
      </c>
      <c r="E946" s="26" t="str">
        <f t="shared" si="42"/>
        <v>Olivier Salmon</v>
      </c>
      <c r="F946" t="s">
        <v>11</v>
      </c>
      <c r="G946" s="41">
        <v>26918</v>
      </c>
      <c r="H946" s="26">
        <f t="shared" si="43"/>
        <v>45</v>
      </c>
      <c r="I946" s="26" t="str">
        <f t="shared" si="44"/>
        <v>V40</v>
      </c>
    </row>
    <row r="947" spans="1:9" x14ac:dyDescent="0.2">
      <c r="A947" t="s">
        <v>1157</v>
      </c>
      <c r="B947" t="s">
        <v>321</v>
      </c>
      <c r="E947" s="26" t="str">
        <f t="shared" si="42"/>
        <v>Lee Dougall</v>
      </c>
      <c r="F947" t="s">
        <v>11</v>
      </c>
      <c r="G947" s="41">
        <v>30920</v>
      </c>
      <c r="H947" s="26">
        <f t="shared" si="43"/>
        <v>34</v>
      </c>
      <c r="I947" s="26" t="str">
        <f t="shared" si="44"/>
        <v>SEN</v>
      </c>
    </row>
    <row r="948" spans="1:9" x14ac:dyDescent="0.2">
      <c r="A948" t="s">
        <v>1158</v>
      </c>
      <c r="B948" t="s">
        <v>1018</v>
      </c>
      <c r="E948" s="26" t="str">
        <f t="shared" si="42"/>
        <v>Rich Butcher</v>
      </c>
      <c r="F948" t="s">
        <v>11</v>
      </c>
      <c r="G948" s="41">
        <v>24213</v>
      </c>
      <c r="H948" s="26">
        <f t="shared" si="43"/>
        <v>52</v>
      </c>
      <c r="I948" s="26" t="str">
        <f t="shared" si="44"/>
        <v>V50</v>
      </c>
    </row>
    <row r="949" spans="1:9" x14ac:dyDescent="0.2">
      <c r="A949" t="s">
        <v>1159</v>
      </c>
      <c r="B949" t="s">
        <v>1160</v>
      </c>
      <c r="E949" s="26" t="str">
        <f t="shared" si="42"/>
        <v>Ahmed Badawy</v>
      </c>
      <c r="F949" t="s">
        <v>11</v>
      </c>
      <c r="G949" s="41">
        <v>31492</v>
      </c>
      <c r="H949" s="26">
        <f t="shared" si="43"/>
        <v>33</v>
      </c>
      <c r="I949" s="26" t="str">
        <f t="shared" si="44"/>
        <v>SEN</v>
      </c>
    </row>
    <row r="950" spans="1:9" x14ac:dyDescent="0.2">
      <c r="A950" t="s">
        <v>1161</v>
      </c>
      <c r="B950" t="s">
        <v>1162</v>
      </c>
      <c r="E950" s="26" t="str">
        <f t="shared" si="42"/>
        <v>stephanie Dudman</v>
      </c>
      <c r="F950" t="s">
        <v>12</v>
      </c>
      <c r="G950" s="41">
        <v>31891</v>
      </c>
      <c r="H950" s="26">
        <f t="shared" si="43"/>
        <v>31</v>
      </c>
      <c r="I950" s="26" t="str">
        <f t="shared" si="44"/>
        <v>SEN</v>
      </c>
    </row>
    <row r="951" spans="1:9" x14ac:dyDescent="0.2">
      <c r="A951" t="s">
        <v>950</v>
      </c>
      <c r="B951" t="s">
        <v>609</v>
      </c>
      <c r="E951" s="26" t="str">
        <f t="shared" si="42"/>
        <v>Laura Whittington</v>
      </c>
      <c r="F951" t="s">
        <v>12</v>
      </c>
      <c r="G951" s="41">
        <v>24158</v>
      </c>
      <c r="H951" s="26">
        <f t="shared" si="43"/>
        <v>53</v>
      </c>
      <c r="I951" s="26" t="str">
        <f t="shared" si="44"/>
        <v>V50</v>
      </c>
    </row>
    <row r="952" spans="1:9" x14ac:dyDescent="0.2">
      <c r="A952" t="s">
        <v>1163</v>
      </c>
      <c r="B952" t="s">
        <v>84</v>
      </c>
      <c r="E952" s="26" t="str">
        <f t="shared" si="42"/>
        <v>Simon Rogg</v>
      </c>
      <c r="F952" t="s">
        <v>11</v>
      </c>
      <c r="G952" s="41">
        <v>30160</v>
      </c>
      <c r="H952" s="26">
        <f t="shared" si="43"/>
        <v>36</v>
      </c>
      <c r="I952" s="26" t="str">
        <f t="shared" si="44"/>
        <v>SEN</v>
      </c>
    </row>
    <row r="953" spans="1:9" x14ac:dyDescent="0.2">
      <c r="A953" t="s">
        <v>1163</v>
      </c>
      <c r="B953" t="s">
        <v>609</v>
      </c>
      <c r="E953" s="26" t="str">
        <f t="shared" si="42"/>
        <v>Laura Rogg</v>
      </c>
      <c r="F953" t="s">
        <v>12</v>
      </c>
      <c r="G953" s="41">
        <v>34186</v>
      </c>
      <c r="H953" s="26">
        <f t="shared" si="43"/>
        <v>25</v>
      </c>
      <c r="I953" s="26" t="str">
        <f t="shared" si="44"/>
        <v>SEN</v>
      </c>
    </row>
    <row r="954" spans="1:9" x14ac:dyDescent="0.2">
      <c r="A954" t="s">
        <v>1164</v>
      </c>
      <c r="B954" t="s">
        <v>525</v>
      </c>
      <c r="E954" s="26" t="str">
        <f t="shared" si="42"/>
        <v>Sophie Falkiner</v>
      </c>
      <c r="F954" t="s">
        <v>12</v>
      </c>
      <c r="G954" s="41">
        <v>33310</v>
      </c>
      <c r="H954" s="26">
        <f t="shared" si="43"/>
        <v>28</v>
      </c>
      <c r="I954" s="26" t="str">
        <f t="shared" si="44"/>
        <v>SEN</v>
      </c>
    </row>
    <row r="955" spans="1:9" x14ac:dyDescent="0.2">
      <c r="A955" t="s">
        <v>762</v>
      </c>
      <c r="B955" t="s">
        <v>260</v>
      </c>
      <c r="E955" s="26" t="str">
        <f t="shared" si="42"/>
        <v>Elizabeth Misselbrook</v>
      </c>
      <c r="F955" t="s">
        <v>12</v>
      </c>
      <c r="G955" s="41">
        <v>29865</v>
      </c>
      <c r="H955" s="26">
        <f t="shared" si="43"/>
        <v>37</v>
      </c>
      <c r="I955" s="26" t="str">
        <f t="shared" si="44"/>
        <v>SEN</v>
      </c>
    </row>
    <row r="956" spans="1:9" x14ac:dyDescent="0.2">
      <c r="A956" t="s">
        <v>1165</v>
      </c>
      <c r="B956" t="s">
        <v>1166</v>
      </c>
      <c r="E956" s="26" t="str">
        <f t="shared" si="42"/>
        <v>Avril Acres</v>
      </c>
      <c r="F956" t="s">
        <v>12</v>
      </c>
      <c r="G956" s="41">
        <v>24488</v>
      </c>
      <c r="H956" s="26">
        <f t="shared" si="43"/>
        <v>52</v>
      </c>
      <c r="I956" s="26" t="str">
        <f t="shared" si="44"/>
        <v>V50</v>
      </c>
    </row>
    <row r="957" spans="1:9" x14ac:dyDescent="0.2">
      <c r="A957" t="s">
        <v>1167</v>
      </c>
      <c r="B957" t="s">
        <v>1168</v>
      </c>
      <c r="E957" s="26" t="str">
        <f t="shared" si="42"/>
        <v>Tish Bhatnager</v>
      </c>
      <c r="F957" t="s">
        <v>12</v>
      </c>
      <c r="G957" s="41">
        <v>22319</v>
      </c>
      <c r="H957" s="26">
        <f t="shared" si="43"/>
        <v>58</v>
      </c>
      <c r="I957" s="26" t="str">
        <f t="shared" si="44"/>
        <v>V50</v>
      </c>
    </row>
    <row r="958" spans="1:9" x14ac:dyDescent="0.2">
      <c r="A958" t="s">
        <v>1169</v>
      </c>
      <c r="B958" t="s">
        <v>76</v>
      </c>
      <c r="E958" s="26" t="str">
        <f t="shared" si="42"/>
        <v>Brian Skinner</v>
      </c>
      <c r="F958" t="s">
        <v>11</v>
      </c>
      <c r="G958" s="41">
        <v>20304</v>
      </c>
      <c r="H958" s="26">
        <f t="shared" si="43"/>
        <v>63</v>
      </c>
      <c r="I958" s="26" t="str">
        <f t="shared" si="44"/>
        <v>V60+</v>
      </c>
    </row>
    <row r="959" spans="1:9" x14ac:dyDescent="0.2">
      <c r="A959" t="s">
        <v>1170</v>
      </c>
      <c r="B959" t="s">
        <v>1171</v>
      </c>
      <c r="E959" s="26" t="str">
        <f t="shared" si="42"/>
        <v>Ryan Teagle</v>
      </c>
      <c r="F959" t="s">
        <v>11</v>
      </c>
      <c r="G959" s="41">
        <v>28067</v>
      </c>
      <c r="H959" s="26">
        <f t="shared" si="43"/>
        <v>42</v>
      </c>
      <c r="I959" s="26" t="str">
        <f t="shared" si="44"/>
        <v>V40</v>
      </c>
    </row>
    <row r="960" spans="1:9" x14ac:dyDescent="0.2">
      <c r="A960" t="s">
        <v>1172</v>
      </c>
      <c r="B960" t="s">
        <v>401</v>
      </c>
      <c r="E960" s="26" t="str">
        <f t="shared" si="42"/>
        <v>Andy Fordyce</v>
      </c>
      <c r="F960" t="s">
        <v>11</v>
      </c>
      <c r="G960" s="41">
        <v>28357</v>
      </c>
      <c r="H960" s="26">
        <f t="shared" si="43"/>
        <v>41</v>
      </c>
      <c r="I960" s="26" t="str">
        <f t="shared" si="44"/>
        <v>V40</v>
      </c>
    </row>
    <row r="961" spans="1:9" x14ac:dyDescent="0.2">
      <c r="A961" t="s">
        <v>690</v>
      </c>
      <c r="B961" t="s">
        <v>118</v>
      </c>
      <c r="E961" s="26" t="str">
        <f t="shared" si="42"/>
        <v>Mike Clarke</v>
      </c>
      <c r="F961" t="s">
        <v>11</v>
      </c>
      <c r="G961" s="41">
        <v>30251</v>
      </c>
      <c r="H961" s="26">
        <f t="shared" si="43"/>
        <v>36</v>
      </c>
      <c r="I961" s="26" t="str">
        <f t="shared" si="44"/>
        <v>SEN</v>
      </c>
    </row>
    <row r="962" spans="1:9" x14ac:dyDescent="0.2">
      <c r="A962" t="s">
        <v>1173</v>
      </c>
      <c r="B962" t="s">
        <v>300</v>
      </c>
      <c r="E962" s="26" t="str">
        <f t="shared" si="42"/>
        <v>David Blackburne</v>
      </c>
      <c r="F962" t="s">
        <v>11</v>
      </c>
      <c r="G962" s="41">
        <v>32240</v>
      </c>
      <c r="H962" s="26">
        <f t="shared" si="43"/>
        <v>30</v>
      </c>
      <c r="I962" s="26" t="str">
        <f t="shared" si="44"/>
        <v>SEN</v>
      </c>
    </row>
    <row r="963" spans="1:9" x14ac:dyDescent="0.2">
      <c r="A963" t="s">
        <v>1174</v>
      </c>
      <c r="B963" t="s">
        <v>467</v>
      </c>
      <c r="E963" s="26" t="str">
        <f t="shared" si="42"/>
        <v>Patrick Byrnes</v>
      </c>
      <c r="F963" t="s">
        <v>11</v>
      </c>
      <c r="G963" s="41">
        <v>32617</v>
      </c>
      <c r="H963" s="26">
        <f t="shared" si="43"/>
        <v>29</v>
      </c>
      <c r="I963" s="26" t="str">
        <f t="shared" si="44"/>
        <v>SEN</v>
      </c>
    </row>
    <row r="964" spans="1:9" x14ac:dyDescent="0.2">
      <c r="A964" t="s">
        <v>1175</v>
      </c>
      <c r="B964" t="s">
        <v>142</v>
      </c>
      <c r="E964" s="26" t="str">
        <f t="shared" ref="E964:E1027" si="45">+B964&amp;" "&amp;A964</f>
        <v>Aaron Latimer</v>
      </c>
      <c r="F964" t="s">
        <v>11</v>
      </c>
      <c r="G964" s="41">
        <v>27699</v>
      </c>
      <c r="H964" s="26">
        <f t="shared" ref="H964:H980" si="46">+(YEAR($H$2)-YEAR(G964))+IF(G964=$H$2,0,IF(MONTH(G964)&gt;3,-1,))</f>
        <v>43</v>
      </c>
      <c r="I964" s="26" t="str">
        <f t="shared" ref="I964:I980" si="47">+VLOOKUP(H964,$L$3:$M$97,2,FALSE)</f>
        <v>V40</v>
      </c>
    </row>
    <row r="965" spans="1:9" x14ac:dyDescent="0.2">
      <c r="A965" t="s">
        <v>1176</v>
      </c>
      <c r="B965" t="s">
        <v>233</v>
      </c>
      <c r="E965" s="26" t="str">
        <f t="shared" si="45"/>
        <v>Hayley Bond</v>
      </c>
      <c r="F965" t="s">
        <v>12</v>
      </c>
      <c r="G965" s="41">
        <v>32896</v>
      </c>
      <c r="H965" s="26">
        <f t="shared" si="46"/>
        <v>29</v>
      </c>
      <c r="I965" s="26" t="str">
        <f t="shared" si="47"/>
        <v>SEN</v>
      </c>
    </row>
    <row r="966" spans="1:9" x14ac:dyDescent="0.2">
      <c r="A966" t="s">
        <v>1177</v>
      </c>
      <c r="B966" t="s">
        <v>527</v>
      </c>
      <c r="E966" s="26" t="str">
        <f t="shared" si="45"/>
        <v>Sarah Holloway</v>
      </c>
      <c r="F966" t="s">
        <v>12</v>
      </c>
      <c r="G966" s="41">
        <v>31712</v>
      </c>
      <c r="H966" s="26">
        <f t="shared" si="46"/>
        <v>32</v>
      </c>
      <c r="I966" s="26" t="str">
        <f t="shared" si="47"/>
        <v>SEN</v>
      </c>
    </row>
    <row r="967" spans="1:9" x14ac:dyDescent="0.2">
      <c r="A967" t="s">
        <v>1178</v>
      </c>
      <c r="B967" t="s">
        <v>1179</v>
      </c>
      <c r="E967" s="26" t="str">
        <f t="shared" si="45"/>
        <v>Jessica Clapson</v>
      </c>
      <c r="F967" t="s">
        <v>12</v>
      </c>
      <c r="G967" s="41">
        <v>31789</v>
      </c>
      <c r="H967" s="26">
        <f t="shared" si="46"/>
        <v>32</v>
      </c>
      <c r="I967" s="26" t="str">
        <f t="shared" si="47"/>
        <v>SEN</v>
      </c>
    </row>
    <row r="968" spans="1:9" x14ac:dyDescent="0.2">
      <c r="A968" t="s">
        <v>690</v>
      </c>
      <c r="B968" t="s">
        <v>527</v>
      </c>
      <c r="E968" s="26" t="str">
        <f t="shared" si="45"/>
        <v>Sarah Clarke</v>
      </c>
      <c r="F968" t="s">
        <v>12</v>
      </c>
      <c r="G968" s="41">
        <v>29373</v>
      </c>
      <c r="H968" s="26">
        <f t="shared" si="46"/>
        <v>38</v>
      </c>
      <c r="I968" s="26" t="str">
        <f t="shared" si="47"/>
        <v>SEN</v>
      </c>
    </row>
    <row r="969" spans="1:9" x14ac:dyDescent="0.2">
      <c r="A969" t="s">
        <v>1180</v>
      </c>
      <c r="B969" t="s">
        <v>1181</v>
      </c>
      <c r="E969" s="26" t="str">
        <f t="shared" si="45"/>
        <v>Ntombi Ntamane</v>
      </c>
      <c r="F969" t="s">
        <v>12</v>
      </c>
      <c r="G969" s="41">
        <v>25662</v>
      </c>
      <c r="H969" s="26">
        <f t="shared" si="46"/>
        <v>48</v>
      </c>
      <c r="I969" s="26" t="str">
        <f t="shared" si="47"/>
        <v>V40</v>
      </c>
    </row>
    <row r="970" spans="1:9" x14ac:dyDescent="0.2">
      <c r="A970" t="s">
        <v>1182</v>
      </c>
      <c r="B970" t="s">
        <v>82</v>
      </c>
      <c r="E970" s="26" t="str">
        <f t="shared" si="45"/>
        <v>Louise Berry</v>
      </c>
      <c r="F970" t="s">
        <v>12</v>
      </c>
      <c r="G970" s="41">
        <v>24263</v>
      </c>
      <c r="H970" s="26">
        <f t="shared" si="46"/>
        <v>52</v>
      </c>
      <c r="I970" s="26" t="str">
        <f t="shared" si="47"/>
        <v>V50</v>
      </c>
    </row>
    <row r="971" spans="1:9" x14ac:dyDescent="0.2">
      <c r="A971" t="s">
        <v>1183</v>
      </c>
      <c r="B971" t="s">
        <v>527</v>
      </c>
      <c r="E971" s="26" t="str">
        <f t="shared" si="45"/>
        <v>Sarah Drew</v>
      </c>
      <c r="F971" t="s">
        <v>12</v>
      </c>
      <c r="G971" s="41">
        <v>28697</v>
      </c>
      <c r="H971" s="26">
        <f t="shared" si="46"/>
        <v>40</v>
      </c>
      <c r="I971" s="26" t="str">
        <f t="shared" si="47"/>
        <v>V40</v>
      </c>
    </row>
    <row r="972" spans="1:9" x14ac:dyDescent="0.2">
      <c r="A972" t="s">
        <v>340</v>
      </c>
      <c r="B972" t="s">
        <v>272</v>
      </c>
      <c r="E972" s="26" t="str">
        <f t="shared" si="45"/>
        <v>Joanne Knight</v>
      </c>
      <c r="F972" t="s">
        <v>12</v>
      </c>
      <c r="G972" s="41">
        <v>25953</v>
      </c>
      <c r="H972" s="26">
        <f t="shared" si="46"/>
        <v>48</v>
      </c>
      <c r="I972" s="26" t="str">
        <f t="shared" si="47"/>
        <v>V40</v>
      </c>
    </row>
    <row r="973" spans="1:9" x14ac:dyDescent="0.2">
      <c r="A973" t="s">
        <v>1184</v>
      </c>
      <c r="B973" t="s">
        <v>759</v>
      </c>
      <c r="E973" s="26" t="str">
        <f t="shared" si="45"/>
        <v>Kirsten Ashman</v>
      </c>
      <c r="F973" t="s">
        <v>12</v>
      </c>
      <c r="G973" s="41">
        <v>30656</v>
      </c>
      <c r="H973" s="26">
        <f t="shared" si="46"/>
        <v>35</v>
      </c>
      <c r="I973" s="26" t="str">
        <f t="shared" si="47"/>
        <v>SEN</v>
      </c>
    </row>
    <row r="974" spans="1:9" x14ac:dyDescent="0.2">
      <c r="A974" t="s">
        <v>153</v>
      </c>
      <c r="B974" t="s">
        <v>125</v>
      </c>
      <c r="E974" s="26" t="str">
        <f t="shared" si="45"/>
        <v>Beverley Collins</v>
      </c>
      <c r="F974" t="s">
        <v>12</v>
      </c>
      <c r="G974" s="41">
        <v>31063</v>
      </c>
      <c r="H974" s="26">
        <f t="shared" si="46"/>
        <v>34</v>
      </c>
      <c r="I974" s="26" t="str">
        <f t="shared" si="47"/>
        <v>SEN</v>
      </c>
    </row>
    <row r="975" spans="1:9" x14ac:dyDescent="0.2">
      <c r="A975" t="s">
        <v>1016</v>
      </c>
      <c r="B975" t="s">
        <v>260</v>
      </c>
      <c r="E975" s="26" t="str">
        <f t="shared" si="45"/>
        <v>Elizabeth Ford</v>
      </c>
      <c r="F975" t="s">
        <v>12</v>
      </c>
      <c r="G975" s="41">
        <v>32568</v>
      </c>
      <c r="H975" s="26">
        <f t="shared" si="46"/>
        <v>30</v>
      </c>
      <c r="I975" s="26" t="str">
        <f t="shared" si="47"/>
        <v>SEN</v>
      </c>
    </row>
    <row r="976" spans="1:9" x14ac:dyDescent="0.2">
      <c r="A976" t="s">
        <v>1188</v>
      </c>
      <c r="B976" t="s">
        <v>222</v>
      </c>
      <c r="E976" s="26" t="str">
        <f t="shared" si="45"/>
        <v>Kelly Farley</v>
      </c>
      <c r="F976" t="s">
        <v>12</v>
      </c>
      <c r="G976" s="41">
        <v>29552</v>
      </c>
      <c r="H976" s="26">
        <f t="shared" si="46"/>
        <v>38</v>
      </c>
      <c r="I976" s="26" t="str">
        <f t="shared" si="47"/>
        <v>SEN</v>
      </c>
    </row>
    <row r="977" spans="1:9" x14ac:dyDescent="0.2">
      <c r="A977" t="s">
        <v>1206</v>
      </c>
      <c r="B977" t="s">
        <v>1207</v>
      </c>
      <c r="E977" s="26" t="str">
        <f t="shared" si="45"/>
        <v>Daryl Copleston-Jobling</v>
      </c>
      <c r="F977" t="s">
        <v>11</v>
      </c>
      <c r="G977" s="41">
        <v>32226</v>
      </c>
      <c r="H977" s="26">
        <f t="shared" si="46"/>
        <v>31</v>
      </c>
      <c r="I977" s="26" t="str">
        <f t="shared" si="47"/>
        <v>SEN</v>
      </c>
    </row>
    <row r="978" spans="1:9" x14ac:dyDescent="0.2">
      <c r="A978" t="s">
        <v>1208</v>
      </c>
      <c r="B978" t="s">
        <v>1209</v>
      </c>
      <c r="E978" s="26" t="str">
        <f t="shared" si="45"/>
        <v>Suzanne O'Connell</v>
      </c>
      <c r="F978" t="s">
        <v>12</v>
      </c>
      <c r="G978" s="41">
        <v>27821</v>
      </c>
      <c r="H978" s="26">
        <f t="shared" si="46"/>
        <v>43</v>
      </c>
      <c r="I978" s="26" t="str">
        <f t="shared" si="47"/>
        <v>V40</v>
      </c>
    </row>
    <row r="979" spans="1:9" x14ac:dyDescent="0.2">
      <c r="A979" t="s">
        <v>1210</v>
      </c>
      <c r="B979" t="s">
        <v>268</v>
      </c>
      <c r="E979" s="26" t="str">
        <f t="shared" si="45"/>
        <v>Stephen Mugele</v>
      </c>
      <c r="F979" t="s">
        <v>11</v>
      </c>
      <c r="G979" s="41">
        <v>19930</v>
      </c>
      <c r="H979" s="26">
        <f t="shared" si="46"/>
        <v>64</v>
      </c>
      <c r="I979" s="26" t="str">
        <f t="shared" si="47"/>
        <v>V60+</v>
      </c>
    </row>
    <row r="980" spans="1:9" x14ac:dyDescent="0.2">
      <c r="A980" t="s">
        <v>231</v>
      </c>
      <c r="B980" t="s">
        <v>82</v>
      </c>
      <c r="E980" s="26" t="str">
        <f t="shared" si="45"/>
        <v>Louise Foster</v>
      </c>
      <c r="F980" t="s">
        <v>12</v>
      </c>
      <c r="G980" s="41">
        <v>29616</v>
      </c>
      <c r="H980" s="26">
        <f t="shared" si="46"/>
        <v>38</v>
      </c>
      <c r="I980" s="26" t="str">
        <f t="shared" si="47"/>
        <v>SEN</v>
      </c>
    </row>
    <row r="981" spans="1:9" x14ac:dyDescent="0.2">
      <c r="A981" t="s">
        <v>468</v>
      </c>
      <c r="B981" t="s">
        <v>120</v>
      </c>
      <c r="E981" s="26" t="str">
        <f t="shared" si="45"/>
        <v>Peter Smith</v>
      </c>
      <c r="F981" t="s">
        <v>11</v>
      </c>
      <c r="G981" s="83"/>
      <c r="H981" s="83">
        <f t="shared" ref="H981:H1044" si="48">+(YEAR($H$2)-YEAR(G981))+IF(G981=$H$2,0,IF(MONTH(G981)&gt;3,-1,))</f>
        <v>119</v>
      </c>
      <c r="I981" s="83" t="e">
        <f t="shared" ref="I981:I1044" si="49">+VLOOKUP(H981,$L$3:$M$97,2,FALSE)</f>
        <v>#N/A</v>
      </c>
    </row>
    <row r="982" spans="1:9" x14ac:dyDescent="0.2">
      <c r="A982" t="s">
        <v>422</v>
      </c>
      <c r="B982" t="s">
        <v>84</v>
      </c>
      <c r="E982" s="26" t="str">
        <f t="shared" si="45"/>
        <v>Simon Phillips</v>
      </c>
      <c r="F982" t="s">
        <v>11</v>
      </c>
      <c r="G982" s="41">
        <v>22658</v>
      </c>
      <c r="H982" s="26">
        <f t="shared" si="48"/>
        <v>57</v>
      </c>
      <c r="I982" s="26" t="str">
        <f t="shared" si="49"/>
        <v>V50</v>
      </c>
    </row>
    <row r="983" spans="1:9" x14ac:dyDescent="0.2">
      <c r="A983" t="s">
        <v>1232</v>
      </c>
      <c r="B983" t="s">
        <v>412</v>
      </c>
      <c r="E983" s="26" t="str">
        <f t="shared" si="45"/>
        <v>Kate Parry-Jones</v>
      </c>
      <c r="F983" t="s">
        <v>12</v>
      </c>
      <c r="G983" s="41">
        <v>29364</v>
      </c>
      <c r="H983" s="26">
        <f t="shared" si="48"/>
        <v>38</v>
      </c>
      <c r="I983" s="26" t="str">
        <f t="shared" si="49"/>
        <v>SEN</v>
      </c>
    </row>
    <row r="984" spans="1:9" x14ac:dyDescent="0.2">
      <c r="A984" t="s">
        <v>1233</v>
      </c>
      <c r="B984" t="s">
        <v>522</v>
      </c>
      <c r="E984" s="26" t="str">
        <f t="shared" si="45"/>
        <v>Nicky Shaw</v>
      </c>
      <c r="F984" t="s">
        <v>12</v>
      </c>
      <c r="G984" s="41">
        <v>29695</v>
      </c>
      <c r="H984" s="26">
        <f t="shared" si="48"/>
        <v>37</v>
      </c>
      <c r="I984" s="26" t="str">
        <f t="shared" si="49"/>
        <v>SEN</v>
      </c>
    </row>
    <row r="985" spans="1:9" x14ac:dyDescent="0.2">
      <c r="A985" t="s">
        <v>1164</v>
      </c>
      <c r="B985" t="s">
        <v>364</v>
      </c>
      <c r="E985" s="26" t="str">
        <f t="shared" si="45"/>
        <v>Scott Falkiner</v>
      </c>
      <c r="F985" t="s">
        <v>11</v>
      </c>
      <c r="G985" s="41">
        <v>32754</v>
      </c>
      <c r="H985" s="26">
        <f t="shared" si="48"/>
        <v>29</v>
      </c>
      <c r="I985" s="26" t="str">
        <f t="shared" si="49"/>
        <v>SEN</v>
      </c>
    </row>
    <row r="986" spans="1:9" x14ac:dyDescent="0.2">
      <c r="A986" t="s">
        <v>1256</v>
      </c>
      <c r="B986" t="s">
        <v>139</v>
      </c>
      <c r="E986" s="26" t="str">
        <f t="shared" si="45"/>
        <v>Andrew Caie</v>
      </c>
      <c r="F986" t="s">
        <v>11</v>
      </c>
      <c r="G986" s="41">
        <v>27534</v>
      </c>
      <c r="H986" s="26">
        <f t="shared" si="48"/>
        <v>43</v>
      </c>
      <c r="I986" s="26" t="str">
        <f t="shared" si="49"/>
        <v>V40</v>
      </c>
    </row>
    <row r="987" spans="1:9" x14ac:dyDescent="0.2">
      <c r="A987" t="s">
        <v>94</v>
      </c>
      <c r="B987" t="s">
        <v>151</v>
      </c>
      <c r="E987" s="26" t="str">
        <f t="shared" si="45"/>
        <v>Gareth Barker</v>
      </c>
      <c r="F987" t="s">
        <v>11</v>
      </c>
      <c r="G987" s="41">
        <v>32581</v>
      </c>
      <c r="H987" s="26">
        <f t="shared" si="48"/>
        <v>30</v>
      </c>
      <c r="I987" s="26" t="str">
        <f t="shared" si="49"/>
        <v>SEN</v>
      </c>
    </row>
    <row r="988" spans="1:9" x14ac:dyDescent="0.2">
      <c r="A988" t="s">
        <v>507</v>
      </c>
      <c r="B988" t="s">
        <v>139</v>
      </c>
      <c r="E988" s="26" t="str">
        <f t="shared" si="45"/>
        <v>Andrew Turner</v>
      </c>
      <c r="F988" t="s">
        <v>11</v>
      </c>
      <c r="G988" s="41">
        <v>23267</v>
      </c>
      <c r="H988" s="26">
        <f t="shared" si="48"/>
        <v>55</v>
      </c>
      <c r="I988" s="26" t="str">
        <f t="shared" si="49"/>
        <v>V50</v>
      </c>
    </row>
    <row r="989" spans="1:9" x14ac:dyDescent="0.2">
      <c r="A989" t="s">
        <v>1257</v>
      </c>
      <c r="B989" t="s">
        <v>1258</v>
      </c>
      <c r="E989" s="26" t="str">
        <f t="shared" si="45"/>
        <v>Roger Houghton</v>
      </c>
      <c r="F989" t="s">
        <v>11</v>
      </c>
      <c r="G989" s="41">
        <v>27246</v>
      </c>
      <c r="H989" s="26">
        <f t="shared" si="48"/>
        <v>44</v>
      </c>
      <c r="I989" s="26" t="str">
        <f t="shared" si="49"/>
        <v>V40</v>
      </c>
    </row>
    <row r="990" spans="1:9" x14ac:dyDescent="0.2">
      <c r="A990" t="s">
        <v>1279</v>
      </c>
      <c r="B990" t="s">
        <v>586</v>
      </c>
      <c r="E990" s="26" t="str">
        <f t="shared" si="45"/>
        <v>Christopher Lionnet</v>
      </c>
      <c r="F990" t="s">
        <v>11</v>
      </c>
      <c r="G990" s="41">
        <v>30025</v>
      </c>
      <c r="H990" s="26">
        <f t="shared" si="48"/>
        <v>37</v>
      </c>
      <c r="I990" s="26" t="str">
        <f t="shared" si="49"/>
        <v>SEN</v>
      </c>
    </row>
    <row r="991" spans="1:9" x14ac:dyDescent="0.2">
      <c r="A991" t="s">
        <v>807</v>
      </c>
      <c r="B991" t="s">
        <v>401</v>
      </c>
      <c r="E991" s="26" t="str">
        <f t="shared" si="45"/>
        <v>Andy Ward</v>
      </c>
      <c r="F991" t="s">
        <v>11</v>
      </c>
      <c r="G991" s="41">
        <v>23737</v>
      </c>
      <c r="H991" s="26">
        <f t="shared" si="48"/>
        <v>54</v>
      </c>
      <c r="I991" s="26" t="str">
        <f t="shared" si="49"/>
        <v>V50</v>
      </c>
    </row>
    <row r="992" spans="1:9" x14ac:dyDescent="0.2">
      <c r="A992" t="s">
        <v>1280</v>
      </c>
      <c r="B992" t="s">
        <v>171</v>
      </c>
      <c r="E992" s="26" t="str">
        <f t="shared" si="45"/>
        <v>Mark Ackland-Snow</v>
      </c>
      <c r="F992" t="s">
        <v>11</v>
      </c>
      <c r="G992" s="41">
        <v>27696</v>
      </c>
      <c r="H992" s="26">
        <f t="shared" si="48"/>
        <v>43</v>
      </c>
      <c r="I992" s="26" t="str">
        <f t="shared" si="49"/>
        <v>V40</v>
      </c>
    </row>
    <row r="993" spans="5:9" x14ac:dyDescent="0.2">
      <c r="E993" s="26" t="str">
        <f t="shared" si="45"/>
        <v xml:space="preserve"> </v>
      </c>
      <c r="H993" s="26">
        <f t="shared" si="48"/>
        <v>119</v>
      </c>
      <c r="I993" s="26" t="e">
        <f t="shared" si="49"/>
        <v>#N/A</v>
      </c>
    </row>
    <row r="994" spans="5:9" x14ac:dyDescent="0.2">
      <c r="E994" s="26" t="str">
        <f t="shared" si="45"/>
        <v xml:space="preserve"> </v>
      </c>
      <c r="H994" s="26">
        <f t="shared" si="48"/>
        <v>119</v>
      </c>
      <c r="I994" s="26" t="e">
        <f t="shared" si="49"/>
        <v>#N/A</v>
      </c>
    </row>
    <row r="995" spans="5:9" x14ac:dyDescent="0.2">
      <c r="E995" s="26" t="str">
        <f t="shared" si="45"/>
        <v xml:space="preserve"> </v>
      </c>
      <c r="H995" s="26">
        <f t="shared" si="48"/>
        <v>119</v>
      </c>
      <c r="I995" s="26" t="e">
        <f t="shared" si="49"/>
        <v>#N/A</v>
      </c>
    </row>
    <row r="996" spans="5:9" x14ac:dyDescent="0.2">
      <c r="E996" s="26" t="str">
        <f t="shared" si="45"/>
        <v xml:space="preserve"> </v>
      </c>
      <c r="H996" s="26">
        <f t="shared" si="48"/>
        <v>119</v>
      </c>
      <c r="I996" s="26" t="e">
        <f t="shared" si="49"/>
        <v>#N/A</v>
      </c>
    </row>
    <row r="997" spans="5:9" x14ac:dyDescent="0.2">
      <c r="E997" s="26" t="str">
        <f t="shared" si="45"/>
        <v xml:space="preserve"> </v>
      </c>
      <c r="H997" s="26">
        <f t="shared" si="48"/>
        <v>119</v>
      </c>
      <c r="I997" s="26" t="e">
        <f t="shared" si="49"/>
        <v>#N/A</v>
      </c>
    </row>
    <row r="998" spans="5:9" x14ac:dyDescent="0.2">
      <c r="E998" s="26" t="str">
        <f t="shared" si="45"/>
        <v xml:space="preserve"> </v>
      </c>
      <c r="H998" s="26">
        <f t="shared" si="48"/>
        <v>119</v>
      </c>
      <c r="I998" s="26" t="e">
        <f t="shared" si="49"/>
        <v>#N/A</v>
      </c>
    </row>
    <row r="999" spans="5:9" x14ac:dyDescent="0.2">
      <c r="E999" s="26" t="str">
        <f t="shared" si="45"/>
        <v xml:space="preserve"> </v>
      </c>
      <c r="H999" s="26">
        <f t="shared" si="48"/>
        <v>119</v>
      </c>
      <c r="I999" s="26" t="e">
        <f t="shared" si="49"/>
        <v>#N/A</v>
      </c>
    </row>
    <row r="1000" spans="5:9" x14ac:dyDescent="0.2">
      <c r="E1000" s="26" t="str">
        <f t="shared" si="45"/>
        <v xml:space="preserve"> </v>
      </c>
      <c r="H1000" s="26">
        <f t="shared" si="48"/>
        <v>119</v>
      </c>
      <c r="I1000" s="26" t="e">
        <f t="shared" si="49"/>
        <v>#N/A</v>
      </c>
    </row>
    <row r="1001" spans="5:9" x14ac:dyDescent="0.2">
      <c r="E1001" s="26" t="str">
        <f t="shared" si="45"/>
        <v xml:space="preserve"> </v>
      </c>
      <c r="H1001" s="26">
        <f t="shared" si="48"/>
        <v>119</v>
      </c>
      <c r="I1001" s="26" t="e">
        <f t="shared" si="49"/>
        <v>#N/A</v>
      </c>
    </row>
    <row r="1002" spans="5:9" x14ac:dyDescent="0.2">
      <c r="E1002" s="26" t="str">
        <f t="shared" si="45"/>
        <v xml:space="preserve"> </v>
      </c>
      <c r="H1002" s="26">
        <f t="shared" si="48"/>
        <v>119</v>
      </c>
      <c r="I1002" s="26" t="e">
        <f t="shared" si="49"/>
        <v>#N/A</v>
      </c>
    </row>
    <row r="1003" spans="5:9" x14ac:dyDescent="0.2">
      <c r="E1003" s="26" t="str">
        <f t="shared" si="45"/>
        <v xml:space="preserve"> </v>
      </c>
      <c r="H1003" s="26">
        <f t="shared" si="48"/>
        <v>119</v>
      </c>
      <c r="I1003" s="26" t="e">
        <f t="shared" si="49"/>
        <v>#N/A</v>
      </c>
    </row>
    <row r="1004" spans="5:9" x14ac:dyDescent="0.2">
      <c r="E1004" s="26" t="str">
        <f t="shared" si="45"/>
        <v xml:space="preserve"> </v>
      </c>
      <c r="H1004" s="26">
        <f t="shared" si="48"/>
        <v>119</v>
      </c>
      <c r="I1004" s="26" t="e">
        <f t="shared" si="49"/>
        <v>#N/A</v>
      </c>
    </row>
    <row r="1005" spans="5:9" x14ac:dyDescent="0.2">
      <c r="E1005" s="26" t="str">
        <f t="shared" si="45"/>
        <v xml:space="preserve"> </v>
      </c>
      <c r="H1005" s="26">
        <f t="shared" si="48"/>
        <v>119</v>
      </c>
      <c r="I1005" s="26" t="e">
        <f t="shared" si="49"/>
        <v>#N/A</v>
      </c>
    </row>
    <row r="1006" spans="5:9" x14ac:dyDescent="0.2">
      <c r="E1006" s="26" t="str">
        <f t="shared" si="45"/>
        <v xml:space="preserve"> </v>
      </c>
      <c r="H1006" s="26">
        <f t="shared" si="48"/>
        <v>119</v>
      </c>
      <c r="I1006" s="26" t="e">
        <f t="shared" si="49"/>
        <v>#N/A</v>
      </c>
    </row>
    <row r="1007" spans="5:9" x14ac:dyDescent="0.2">
      <c r="E1007" s="26" t="str">
        <f t="shared" si="45"/>
        <v xml:space="preserve"> </v>
      </c>
      <c r="H1007" s="26">
        <f t="shared" si="48"/>
        <v>119</v>
      </c>
      <c r="I1007" s="26" t="e">
        <f t="shared" si="49"/>
        <v>#N/A</v>
      </c>
    </row>
    <row r="1008" spans="5:9" x14ac:dyDescent="0.2">
      <c r="E1008" s="26" t="str">
        <f t="shared" si="45"/>
        <v xml:space="preserve"> </v>
      </c>
      <c r="H1008" s="26">
        <f t="shared" si="48"/>
        <v>119</v>
      </c>
      <c r="I1008" s="26" t="e">
        <f t="shared" si="49"/>
        <v>#N/A</v>
      </c>
    </row>
    <row r="1009" spans="5:9" x14ac:dyDescent="0.2">
      <c r="E1009" s="26" t="str">
        <f t="shared" si="45"/>
        <v xml:space="preserve"> </v>
      </c>
      <c r="H1009" s="26">
        <f t="shared" si="48"/>
        <v>119</v>
      </c>
      <c r="I1009" s="26" t="e">
        <f t="shared" si="49"/>
        <v>#N/A</v>
      </c>
    </row>
    <row r="1010" spans="5:9" x14ac:dyDescent="0.2">
      <c r="E1010" s="26" t="str">
        <f t="shared" si="45"/>
        <v xml:space="preserve"> </v>
      </c>
      <c r="H1010" s="26">
        <f t="shared" si="48"/>
        <v>119</v>
      </c>
      <c r="I1010" s="26" t="e">
        <f t="shared" si="49"/>
        <v>#N/A</v>
      </c>
    </row>
    <row r="1011" spans="5:9" x14ac:dyDescent="0.2">
      <c r="E1011" s="26" t="str">
        <f t="shared" si="45"/>
        <v xml:space="preserve"> </v>
      </c>
      <c r="H1011" s="26">
        <f t="shared" si="48"/>
        <v>119</v>
      </c>
      <c r="I1011" s="26" t="e">
        <f t="shared" si="49"/>
        <v>#N/A</v>
      </c>
    </row>
    <row r="1012" spans="5:9" x14ac:dyDescent="0.2">
      <c r="E1012" s="26" t="str">
        <f t="shared" si="45"/>
        <v xml:space="preserve"> </v>
      </c>
      <c r="H1012" s="26">
        <f t="shared" si="48"/>
        <v>119</v>
      </c>
      <c r="I1012" s="26" t="e">
        <f t="shared" si="49"/>
        <v>#N/A</v>
      </c>
    </row>
    <row r="1013" spans="5:9" x14ac:dyDescent="0.2">
      <c r="E1013" s="26" t="str">
        <f t="shared" si="45"/>
        <v xml:space="preserve"> </v>
      </c>
      <c r="H1013" s="26">
        <f t="shared" si="48"/>
        <v>119</v>
      </c>
      <c r="I1013" s="26" t="e">
        <f t="shared" si="49"/>
        <v>#N/A</v>
      </c>
    </row>
    <row r="1014" spans="5:9" x14ac:dyDescent="0.2">
      <c r="E1014" s="26" t="str">
        <f t="shared" si="45"/>
        <v xml:space="preserve"> </v>
      </c>
      <c r="H1014" s="26">
        <f t="shared" si="48"/>
        <v>119</v>
      </c>
      <c r="I1014" s="26" t="e">
        <f t="shared" si="49"/>
        <v>#N/A</v>
      </c>
    </row>
    <row r="1015" spans="5:9" x14ac:dyDescent="0.2">
      <c r="E1015" s="26" t="str">
        <f t="shared" si="45"/>
        <v xml:space="preserve"> </v>
      </c>
      <c r="H1015" s="26">
        <f t="shared" si="48"/>
        <v>119</v>
      </c>
      <c r="I1015" s="26" t="e">
        <f t="shared" si="49"/>
        <v>#N/A</v>
      </c>
    </row>
    <row r="1016" spans="5:9" x14ac:dyDescent="0.2">
      <c r="E1016" s="26" t="str">
        <f t="shared" si="45"/>
        <v xml:space="preserve"> </v>
      </c>
      <c r="H1016" s="26">
        <f t="shared" si="48"/>
        <v>119</v>
      </c>
      <c r="I1016" s="26" t="e">
        <f t="shared" si="49"/>
        <v>#N/A</v>
      </c>
    </row>
    <row r="1017" spans="5:9" x14ac:dyDescent="0.2">
      <c r="E1017" s="26" t="str">
        <f t="shared" si="45"/>
        <v xml:space="preserve"> </v>
      </c>
      <c r="H1017" s="26">
        <f t="shared" si="48"/>
        <v>119</v>
      </c>
      <c r="I1017" s="26" t="e">
        <f t="shared" si="49"/>
        <v>#N/A</v>
      </c>
    </row>
    <row r="1018" spans="5:9" x14ac:dyDescent="0.2">
      <c r="E1018" s="26" t="str">
        <f t="shared" si="45"/>
        <v xml:space="preserve"> </v>
      </c>
      <c r="H1018" s="26">
        <f t="shared" si="48"/>
        <v>119</v>
      </c>
      <c r="I1018" s="26" t="e">
        <f t="shared" si="49"/>
        <v>#N/A</v>
      </c>
    </row>
    <row r="1019" spans="5:9" x14ac:dyDescent="0.2">
      <c r="E1019" s="26" t="str">
        <f t="shared" si="45"/>
        <v xml:space="preserve"> </v>
      </c>
      <c r="H1019" s="26">
        <f t="shared" si="48"/>
        <v>119</v>
      </c>
      <c r="I1019" s="26" t="e">
        <f t="shared" si="49"/>
        <v>#N/A</v>
      </c>
    </row>
    <row r="1020" spans="5:9" x14ac:dyDescent="0.2">
      <c r="E1020" s="26" t="str">
        <f t="shared" si="45"/>
        <v xml:space="preserve"> </v>
      </c>
      <c r="H1020" s="26">
        <f t="shared" si="48"/>
        <v>119</v>
      </c>
      <c r="I1020" s="26" t="e">
        <f t="shared" si="49"/>
        <v>#N/A</v>
      </c>
    </row>
    <row r="1021" spans="5:9" x14ac:dyDescent="0.2">
      <c r="E1021" s="26" t="str">
        <f t="shared" si="45"/>
        <v xml:space="preserve"> </v>
      </c>
      <c r="H1021" s="26">
        <f t="shared" si="48"/>
        <v>119</v>
      </c>
      <c r="I1021" s="26" t="e">
        <f t="shared" si="49"/>
        <v>#N/A</v>
      </c>
    </row>
    <row r="1022" spans="5:9" x14ac:dyDescent="0.2">
      <c r="E1022" s="26" t="str">
        <f t="shared" si="45"/>
        <v xml:space="preserve"> </v>
      </c>
      <c r="H1022" s="26">
        <f t="shared" si="48"/>
        <v>119</v>
      </c>
      <c r="I1022" s="26" t="e">
        <f t="shared" si="49"/>
        <v>#N/A</v>
      </c>
    </row>
    <row r="1023" spans="5:9" x14ac:dyDescent="0.2">
      <c r="E1023" s="26" t="str">
        <f t="shared" si="45"/>
        <v xml:space="preserve"> </v>
      </c>
      <c r="H1023" s="26">
        <f t="shared" si="48"/>
        <v>119</v>
      </c>
      <c r="I1023" s="26" t="e">
        <f t="shared" si="49"/>
        <v>#N/A</v>
      </c>
    </row>
    <row r="1024" spans="5:9" x14ac:dyDescent="0.2">
      <c r="E1024" s="26" t="str">
        <f t="shared" si="45"/>
        <v xml:space="preserve"> </v>
      </c>
      <c r="H1024" s="26">
        <f t="shared" si="48"/>
        <v>119</v>
      </c>
      <c r="I1024" s="26" t="e">
        <f t="shared" si="49"/>
        <v>#N/A</v>
      </c>
    </row>
    <row r="1025" spans="5:9" x14ac:dyDescent="0.2">
      <c r="E1025" s="26" t="str">
        <f t="shared" si="45"/>
        <v xml:space="preserve"> </v>
      </c>
      <c r="H1025" s="26">
        <f t="shared" si="48"/>
        <v>119</v>
      </c>
      <c r="I1025" s="26" t="e">
        <f t="shared" si="49"/>
        <v>#N/A</v>
      </c>
    </row>
    <row r="1026" spans="5:9" x14ac:dyDescent="0.2">
      <c r="E1026" s="26" t="str">
        <f t="shared" si="45"/>
        <v xml:space="preserve"> </v>
      </c>
      <c r="H1026" s="26">
        <f t="shared" si="48"/>
        <v>119</v>
      </c>
      <c r="I1026" s="26" t="e">
        <f t="shared" si="49"/>
        <v>#N/A</v>
      </c>
    </row>
    <row r="1027" spans="5:9" x14ac:dyDescent="0.2">
      <c r="E1027" s="26" t="str">
        <f t="shared" si="45"/>
        <v xml:space="preserve"> </v>
      </c>
      <c r="H1027" s="26">
        <f t="shared" si="48"/>
        <v>119</v>
      </c>
      <c r="I1027" s="26" t="e">
        <f t="shared" si="49"/>
        <v>#N/A</v>
      </c>
    </row>
    <row r="1028" spans="5:9" x14ac:dyDescent="0.2">
      <c r="E1028" s="26" t="str">
        <f t="shared" ref="E1028:E1091" si="50">+B1028&amp;" "&amp;A1028</f>
        <v xml:space="preserve"> </v>
      </c>
      <c r="H1028" s="26">
        <f t="shared" si="48"/>
        <v>119</v>
      </c>
      <c r="I1028" s="26" t="e">
        <f t="shared" si="49"/>
        <v>#N/A</v>
      </c>
    </row>
    <row r="1029" spans="5:9" x14ac:dyDescent="0.2">
      <c r="E1029" s="26" t="str">
        <f t="shared" si="50"/>
        <v xml:space="preserve"> </v>
      </c>
      <c r="H1029" s="26">
        <f t="shared" si="48"/>
        <v>119</v>
      </c>
      <c r="I1029" s="26" t="e">
        <f t="shared" si="49"/>
        <v>#N/A</v>
      </c>
    </row>
    <row r="1030" spans="5:9" x14ac:dyDescent="0.2">
      <c r="E1030" s="26" t="str">
        <f t="shared" si="50"/>
        <v xml:space="preserve"> </v>
      </c>
      <c r="H1030" s="26">
        <f t="shared" si="48"/>
        <v>119</v>
      </c>
      <c r="I1030" s="26" t="e">
        <f t="shared" si="49"/>
        <v>#N/A</v>
      </c>
    </row>
    <row r="1031" spans="5:9" x14ac:dyDescent="0.2">
      <c r="E1031" s="26" t="str">
        <f t="shared" si="50"/>
        <v xml:space="preserve"> </v>
      </c>
      <c r="H1031" s="26">
        <f t="shared" si="48"/>
        <v>119</v>
      </c>
      <c r="I1031" s="26" t="e">
        <f t="shared" si="49"/>
        <v>#N/A</v>
      </c>
    </row>
    <row r="1032" spans="5:9" x14ac:dyDescent="0.2">
      <c r="E1032" s="26" t="str">
        <f t="shared" si="50"/>
        <v xml:space="preserve"> </v>
      </c>
      <c r="H1032" s="26">
        <f t="shared" si="48"/>
        <v>119</v>
      </c>
      <c r="I1032" s="26" t="e">
        <f t="shared" si="49"/>
        <v>#N/A</v>
      </c>
    </row>
    <row r="1033" spans="5:9" x14ac:dyDescent="0.2">
      <c r="E1033" s="26" t="str">
        <f t="shared" si="50"/>
        <v xml:space="preserve"> </v>
      </c>
      <c r="H1033" s="26">
        <f t="shared" si="48"/>
        <v>119</v>
      </c>
      <c r="I1033" s="26" t="e">
        <f t="shared" si="49"/>
        <v>#N/A</v>
      </c>
    </row>
    <row r="1034" spans="5:9" x14ac:dyDescent="0.2">
      <c r="E1034" s="26" t="str">
        <f t="shared" si="50"/>
        <v xml:space="preserve"> </v>
      </c>
      <c r="H1034" s="26">
        <f t="shared" si="48"/>
        <v>119</v>
      </c>
      <c r="I1034" s="26" t="e">
        <f t="shared" si="49"/>
        <v>#N/A</v>
      </c>
    </row>
    <row r="1035" spans="5:9" x14ac:dyDescent="0.2">
      <c r="E1035" s="26" t="str">
        <f t="shared" si="50"/>
        <v xml:space="preserve"> </v>
      </c>
      <c r="H1035" s="26">
        <f t="shared" si="48"/>
        <v>119</v>
      </c>
      <c r="I1035" s="26" t="e">
        <f t="shared" si="49"/>
        <v>#N/A</v>
      </c>
    </row>
    <row r="1036" spans="5:9" x14ac:dyDescent="0.2">
      <c r="E1036" s="26" t="str">
        <f t="shared" si="50"/>
        <v xml:space="preserve"> </v>
      </c>
      <c r="H1036" s="26">
        <f t="shared" si="48"/>
        <v>119</v>
      </c>
      <c r="I1036" s="26" t="e">
        <f t="shared" si="49"/>
        <v>#N/A</v>
      </c>
    </row>
    <row r="1037" spans="5:9" x14ac:dyDescent="0.2">
      <c r="E1037" s="26" t="str">
        <f t="shared" si="50"/>
        <v xml:space="preserve"> </v>
      </c>
      <c r="H1037" s="26">
        <f t="shared" si="48"/>
        <v>119</v>
      </c>
      <c r="I1037" s="26" t="e">
        <f t="shared" si="49"/>
        <v>#N/A</v>
      </c>
    </row>
    <row r="1038" spans="5:9" x14ac:dyDescent="0.2">
      <c r="E1038" s="26" t="str">
        <f t="shared" si="50"/>
        <v xml:space="preserve"> </v>
      </c>
      <c r="H1038" s="26">
        <f t="shared" si="48"/>
        <v>119</v>
      </c>
      <c r="I1038" s="26" t="e">
        <f t="shared" si="49"/>
        <v>#N/A</v>
      </c>
    </row>
    <row r="1039" spans="5:9" x14ac:dyDescent="0.2">
      <c r="E1039" s="26" t="str">
        <f t="shared" si="50"/>
        <v xml:space="preserve"> </v>
      </c>
      <c r="H1039" s="26">
        <f t="shared" si="48"/>
        <v>119</v>
      </c>
      <c r="I1039" s="26" t="e">
        <f t="shared" si="49"/>
        <v>#N/A</v>
      </c>
    </row>
    <row r="1040" spans="5:9" x14ac:dyDescent="0.2">
      <c r="E1040" s="26" t="str">
        <f t="shared" si="50"/>
        <v xml:space="preserve"> </v>
      </c>
      <c r="H1040" s="26">
        <f t="shared" si="48"/>
        <v>119</v>
      </c>
      <c r="I1040" s="26" t="e">
        <f t="shared" si="49"/>
        <v>#N/A</v>
      </c>
    </row>
    <row r="1041" spans="5:9" x14ac:dyDescent="0.2">
      <c r="E1041" s="26" t="str">
        <f t="shared" si="50"/>
        <v xml:space="preserve"> </v>
      </c>
      <c r="H1041" s="26">
        <f t="shared" si="48"/>
        <v>119</v>
      </c>
      <c r="I1041" s="26" t="e">
        <f t="shared" si="49"/>
        <v>#N/A</v>
      </c>
    </row>
    <row r="1042" spans="5:9" x14ac:dyDescent="0.2">
      <c r="E1042" s="26" t="str">
        <f t="shared" si="50"/>
        <v xml:space="preserve"> </v>
      </c>
      <c r="H1042" s="26">
        <f t="shared" si="48"/>
        <v>119</v>
      </c>
      <c r="I1042" s="26" t="e">
        <f t="shared" si="49"/>
        <v>#N/A</v>
      </c>
    </row>
    <row r="1043" spans="5:9" x14ac:dyDescent="0.2">
      <c r="E1043" s="26" t="str">
        <f t="shared" si="50"/>
        <v xml:space="preserve"> </v>
      </c>
      <c r="H1043" s="26">
        <f t="shared" si="48"/>
        <v>119</v>
      </c>
      <c r="I1043" s="26" t="e">
        <f t="shared" si="49"/>
        <v>#N/A</v>
      </c>
    </row>
    <row r="1044" spans="5:9" x14ac:dyDescent="0.2">
      <c r="E1044" s="26" t="str">
        <f t="shared" si="50"/>
        <v xml:space="preserve"> </v>
      </c>
      <c r="H1044" s="26">
        <f t="shared" si="48"/>
        <v>119</v>
      </c>
      <c r="I1044" s="26" t="e">
        <f t="shared" si="49"/>
        <v>#N/A</v>
      </c>
    </row>
    <row r="1045" spans="5:9" x14ac:dyDescent="0.2">
      <c r="E1045" s="26" t="str">
        <f t="shared" si="50"/>
        <v xml:space="preserve"> </v>
      </c>
      <c r="H1045" s="26">
        <f t="shared" ref="H1045:H1108" si="51">+(YEAR($H$2)-YEAR(G1045))+IF(G1045=$H$2,0,IF(MONTH(G1045)&gt;3,-1,))</f>
        <v>119</v>
      </c>
      <c r="I1045" s="26" t="e">
        <f t="shared" ref="I1045:I1108" si="52">+VLOOKUP(H1045,$L$3:$M$97,2,FALSE)</f>
        <v>#N/A</v>
      </c>
    </row>
    <row r="1046" spans="5:9" x14ac:dyDescent="0.2">
      <c r="E1046" s="26" t="str">
        <f t="shared" si="50"/>
        <v xml:space="preserve"> </v>
      </c>
      <c r="H1046" s="26">
        <f t="shared" si="51"/>
        <v>119</v>
      </c>
      <c r="I1046" s="26" t="e">
        <f t="shared" si="52"/>
        <v>#N/A</v>
      </c>
    </row>
    <row r="1047" spans="5:9" x14ac:dyDescent="0.2">
      <c r="E1047" s="26" t="str">
        <f t="shared" si="50"/>
        <v xml:space="preserve"> </v>
      </c>
      <c r="H1047" s="26">
        <f t="shared" si="51"/>
        <v>119</v>
      </c>
      <c r="I1047" s="26" t="e">
        <f t="shared" si="52"/>
        <v>#N/A</v>
      </c>
    </row>
    <row r="1048" spans="5:9" x14ac:dyDescent="0.2">
      <c r="E1048" s="26" t="str">
        <f t="shared" si="50"/>
        <v xml:space="preserve"> </v>
      </c>
      <c r="H1048" s="26">
        <f t="shared" si="51"/>
        <v>119</v>
      </c>
      <c r="I1048" s="26" t="e">
        <f t="shared" si="52"/>
        <v>#N/A</v>
      </c>
    </row>
    <row r="1049" spans="5:9" x14ac:dyDescent="0.2">
      <c r="E1049" s="26" t="str">
        <f t="shared" si="50"/>
        <v xml:space="preserve"> </v>
      </c>
      <c r="H1049" s="26">
        <f t="shared" si="51"/>
        <v>119</v>
      </c>
      <c r="I1049" s="26" t="e">
        <f t="shared" si="52"/>
        <v>#N/A</v>
      </c>
    </row>
    <row r="1050" spans="5:9" x14ac:dyDescent="0.2">
      <c r="E1050" s="26" t="str">
        <f t="shared" si="50"/>
        <v xml:space="preserve"> </v>
      </c>
      <c r="H1050" s="26">
        <f t="shared" si="51"/>
        <v>119</v>
      </c>
      <c r="I1050" s="26" t="e">
        <f t="shared" si="52"/>
        <v>#N/A</v>
      </c>
    </row>
    <row r="1051" spans="5:9" x14ac:dyDescent="0.2">
      <c r="E1051" s="26" t="str">
        <f t="shared" si="50"/>
        <v xml:space="preserve"> </v>
      </c>
      <c r="H1051" s="26">
        <f t="shared" si="51"/>
        <v>119</v>
      </c>
      <c r="I1051" s="26" t="e">
        <f t="shared" si="52"/>
        <v>#N/A</v>
      </c>
    </row>
    <row r="1052" spans="5:9" x14ac:dyDescent="0.2">
      <c r="E1052" s="26" t="str">
        <f t="shared" si="50"/>
        <v xml:space="preserve"> </v>
      </c>
      <c r="H1052" s="26">
        <f t="shared" si="51"/>
        <v>119</v>
      </c>
      <c r="I1052" s="26" t="e">
        <f t="shared" si="52"/>
        <v>#N/A</v>
      </c>
    </row>
    <row r="1053" spans="5:9" x14ac:dyDescent="0.2">
      <c r="E1053" s="26" t="str">
        <f t="shared" si="50"/>
        <v xml:space="preserve"> </v>
      </c>
      <c r="H1053" s="26">
        <f t="shared" si="51"/>
        <v>119</v>
      </c>
      <c r="I1053" s="26" t="e">
        <f t="shared" si="52"/>
        <v>#N/A</v>
      </c>
    </row>
    <row r="1054" spans="5:9" x14ac:dyDescent="0.2">
      <c r="E1054" s="26" t="str">
        <f t="shared" si="50"/>
        <v xml:space="preserve"> </v>
      </c>
      <c r="H1054" s="26">
        <f t="shared" si="51"/>
        <v>119</v>
      </c>
      <c r="I1054" s="26" t="e">
        <f t="shared" si="52"/>
        <v>#N/A</v>
      </c>
    </row>
    <row r="1055" spans="5:9" x14ac:dyDescent="0.2">
      <c r="E1055" s="26" t="str">
        <f t="shared" si="50"/>
        <v xml:space="preserve"> </v>
      </c>
      <c r="H1055" s="26">
        <f t="shared" si="51"/>
        <v>119</v>
      </c>
      <c r="I1055" s="26" t="e">
        <f t="shared" si="52"/>
        <v>#N/A</v>
      </c>
    </row>
    <row r="1056" spans="5:9" x14ac:dyDescent="0.2">
      <c r="E1056" s="26" t="str">
        <f t="shared" si="50"/>
        <v xml:space="preserve"> </v>
      </c>
      <c r="H1056" s="26">
        <f t="shared" si="51"/>
        <v>119</v>
      </c>
      <c r="I1056" s="26" t="e">
        <f t="shared" si="52"/>
        <v>#N/A</v>
      </c>
    </row>
    <row r="1057" spans="5:9" x14ac:dyDescent="0.2">
      <c r="E1057" s="26" t="str">
        <f t="shared" si="50"/>
        <v xml:space="preserve"> </v>
      </c>
      <c r="H1057" s="26">
        <f t="shared" si="51"/>
        <v>119</v>
      </c>
      <c r="I1057" s="26" t="e">
        <f t="shared" si="52"/>
        <v>#N/A</v>
      </c>
    </row>
    <row r="1058" spans="5:9" x14ac:dyDescent="0.2">
      <c r="E1058" s="26" t="str">
        <f t="shared" si="50"/>
        <v xml:space="preserve"> </v>
      </c>
      <c r="H1058" s="26">
        <f t="shared" si="51"/>
        <v>119</v>
      </c>
      <c r="I1058" s="26" t="e">
        <f t="shared" si="52"/>
        <v>#N/A</v>
      </c>
    </row>
    <row r="1059" spans="5:9" x14ac:dyDescent="0.2">
      <c r="E1059" s="26" t="str">
        <f t="shared" si="50"/>
        <v xml:space="preserve"> </v>
      </c>
      <c r="H1059" s="26">
        <f t="shared" si="51"/>
        <v>119</v>
      </c>
      <c r="I1059" s="26" t="e">
        <f t="shared" si="52"/>
        <v>#N/A</v>
      </c>
    </row>
    <row r="1060" spans="5:9" x14ac:dyDescent="0.2">
      <c r="E1060" s="26" t="str">
        <f t="shared" si="50"/>
        <v xml:space="preserve"> </v>
      </c>
      <c r="H1060" s="26">
        <f t="shared" si="51"/>
        <v>119</v>
      </c>
      <c r="I1060" s="26" t="e">
        <f t="shared" si="52"/>
        <v>#N/A</v>
      </c>
    </row>
    <row r="1061" spans="5:9" x14ac:dyDescent="0.2">
      <c r="E1061" s="26" t="str">
        <f t="shared" si="50"/>
        <v xml:space="preserve"> </v>
      </c>
      <c r="H1061" s="26">
        <f t="shared" si="51"/>
        <v>119</v>
      </c>
      <c r="I1061" s="26" t="e">
        <f t="shared" si="52"/>
        <v>#N/A</v>
      </c>
    </row>
    <row r="1062" spans="5:9" x14ac:dyDescent="0.2">
      <c r="E1062" s="26" t="str">
        <f t="shared" si="50"/>
        <v xml:space="preserve"> </v>
      </c>
      <c r="H1062" s="26">
        <f t="shared" si="51"/>
        <v>119</v>
      </c>
      <c r="I1062" s="26" t="e">
        <f t="shared" si="52"/>
        <v>#N/A</v>
      </c>
    </row>
    <row r="1063" spans="5:9" x14ac:dyDescent="0.2">
      <c r="E1063" s="26" t="str">
        <f t="shared" si="50"/>
        <v xml:space="preserve"> </v>
      </c>
      <c r="H1063" s="26">
        <f t="shared" si="51"/>
        <v>119</v>
      </c>
      <c r="I1063" s="26" t="e">
        <f t="shared" si="52"/>
        <v>#N/A</v>
      </c>
    </row>
    <row r="1064" spans="5:9" x14ac:dyDescent="0.2">
      <c r="E1064" s="26" t="str">
        <f t="shared" si="50"/>
        <v xml:space="preserve"> </v>
      </c>
      <c r="H1064" s="26">
        <f t="shared" si="51"/>
        <v>119</v>
      </c>
      <c r="I1064" s="26" t="e">
        <f t="shared" si="52"/>
        <v>#N/A</v>
      </c>
    </row>
    <row r="1065" spans="5:9" x14ac:dyDescent="0.2">
      <c r="E1065" s="26" t="str">
        <f t="shared" si="50"/>
        <v xml:space="preserve"> </v>
      </c>
      <c r="H1065" s="26">
        <f t="shared" si="51"/>
        <v>119</v>
      </c>
      <c r="I1065" s="26" t="e">
        <f t="shared" si="52"/>
        <v>#N/A</v>
      </c>
    </row>
    <row r="1066" spans="5:9" x14ac:dyDescent="0.2">
      <c r="E1066" s="26" t="str">
        <f t="shared" si="50"/>
        <v xml:space="preserve"> </v>
      </c>
      <c r="H1066" s="26">
        <f t="shared" si="51"/>
        <v>119</v>
      </c>
      <c r="I1066" s="26" t="e">
        <f t="shared" si="52"/>
        <v>#N/A</v>
      </c>
    </row>
    <row r="1067" spans="5:9" x14ac:dyDescent="0.2">
      <c r="E1067" s="26" t="str">
        <f t="shared" si="50"/>
        <v xml:space="preserve"> </v>
      </c>
      <c r="H1067" s="26">
        <f t="shared" si="51"/>
        <v>119</v>
      </c>
      <c r="I1067" s="26" t="e">
        <f t="shared" si="52"/>
        <v>#N/A</v>
      </c>
    </row>
    <row r="1068" spans="5:9" x14ac:dyDescent="0.2">
      <c r="E1068" s="26" t="str">
        <f t="shared" si="50"/>
        <v xml:space="preserve"> </v>
      </c>
      <c r="H1068" s="26">
        <f t="shared" si="51"/>
        <v>119</v>
      </c>
      <c r="I1068" s="26" t="e">
        <f t="shared" si="52"/>
        <v>#N/A</v>
      </c>
    </row>
    <row r="1069" spans="5:9" x14ac:dyDescent="0.2">
      <c r="E1069" s="26" t="str">
        <f t="shared" si="50"/>
        <v xml:space="preserve"> </v>
      </c>
      <c r="H1069" s="26">
        <f t="shared" si="51"/>
        <v>119</v>
      </c>
      <c r="I1069" s="26" t="e">
        <f t="shared" si="52"/>
        <v>#N/A</v>
      </c>
    </row>
    <row r="1070" spans="5:9" x14ac:dyDescent="0.2">
      <c r="E1070" s="26" t="str">
        <f t="shared" si="50"/>
        <v xml:space="preserve"> </v>
      </c>
      <c r="H1070" s="26">
        <f t="shared" si="51"/>
        <v>119</v>
      </c>
      <c r="I1070" s="26" t="e">
        <f t="shared" si="52"/>
        <v>#N/A</v>
      </c>
    </row>
    <row r="1071" spans="5:9" x14ac:dyDescent="0.2">
      <c r="E1071" s="26" t="str">
        <f t="shared" si="50"/>
        <v xml:space="preserve"> </v>
      </c>
      <c r="H1071" s="26">
        <f t="shared" si="51"/>
        <v>119</v>
      </c>
      <c r="I1071" s="26" t="e">
        <f t="shared" si="52"/>
        <v>#N/A</v>
      </c>
    </row>
    <row r="1072" spans="5:9" x14ac:dyDescent="0.2">
      <c r="E1072" s="26" t="str">
        <f t="shared" si="50"/>
        <v xml:space="preserve"> </v>
      </c>
      <c r="H1072" s="26">
        <f t="shared" si="51"/>
        <v>119</v>
      </c>
      <c r="I1072" s="26" t="e">
        <f t="shared" si="52"/>
        <v>#N/A</v>
      </c>
    </row>
    <row r="1073" spans="5:9" x14ac:dyDescent="0.2">
      <c r="E1073" s="26" t="str">
        <f t="shared" si="50"/>
        <v xml:space="preserve"> </v>
      </c>
      <c r="H1073" s="26">
        <f t="shared" si="51"/>
        <v>119</v>
      </c>
      <c r="I1073" s="26" t="e">
        <f t="shared" si="52"/>
        <v>#N/A</v>
      </c>
    </row>
    <row r="1074" spans="5:9" x14ac:dyDescent="0.2">
      <c r="E1074" s="26" t="str">
        <f t="shared" si="50"/>
        <v xml:space="preserve"> </v>
      </c>
      <c r="H1074" s="26">
        <f t="shared" si="51"/>
        <v>119</v>
      </c>
      <c r="I1074" s="26" t="e">
        <f t="shared" si="52"/>
        <v>#N/A</v>
      </c>
    </row>
    <row r="1075" spans="5:9" x14ac:dyDescent="0.2">
      <c r="E1075" s="26" t="str">
        <f t="shared" si="50"/>
        <v xml:space="preserve"> </v>
      </c>
      <c r="H1075" s="26">
        <f t="shared" si="51"/>
        <v>119</v>
      </c>
      <c r="I1075" s="26" t="e">
        <f t="shared" si="52"/>
        <v>#N/A</v>
      </c>
    </row>
    <row r="1076" spans="5:9" x14ac:dyDescent="0.2">
      <c r="E1076" s="26" t="str">
        <f t="shared" si="50"/>
        <v xml:space="preserve"> </v>
      </c>
      <c r="H1076" s="26">
        <f t="shared" si="51"/>
        <v>119</v>
      </c>
      <c r="I1076" s="26" t="e">
        <f t="shared" si="52"/>
        <v>#N/A</v>
      </c>
    </row>
    <row r="1077" spans="5:9" x14ac:dyDescent="0.2">
      <c r="E1077" s="26" t="str">
        <f t="shared" si="50"/>
        <v xml:space="preserve"> </v>
      </c>
      <c r="H1077" s="26">
        <f t="shared" si="51"/>
        <v>119</v>
      </c>
      <c r="I1077" s="26" t="e">
        <f t="shared" si="52"/>
        <v>#N/A</v>
      </c>
    </row>
    <row r="1078" spans="5:9" x14ac:dyDescent="0.2">
      <c r="E1078" s="26" t="str">
        <f t="shared" si="50"/>
        <v xml:space="preserve"> </v>
      </c>
      <c r="H1078" s="26">
        <f t="shared" si="51"/>
        <v>119</v>
      </c>
      <c r="I1078" s="26" t="e">
        <f t="shared" si="52"/>
        <v>#N/A</v>
      </c>
    </row>
    <row r="1079" spans="5:9" x14ac:dyDescent="0.2">
      <c r="E1079" s="26" t="str">
        <f t="shared" si="50"/>
        <v xml:space="preserve"> </v>
      </c>
      <c r="H1079" s="26">
        <f t="shared" si="51"/>
        <v>119</v>
      </c>
      <c r="I1079" s="26" t="e">
        <f t="shared" si="52"/>
        <v>#N/A</v>
      </c>
    </row>
    <row r="1080" spans="5:9" x14ac:dyDescent="0.2">
      <c r="E1080" s="26" t="str">
        <f t="shared" si="50"/>
        <v xml:space="preserve"> </v>
      </c>
      <c r="H1080" s="26">
        <f t="shared" si="51"/>
        <v>119</v>
      </c>
      <c r="I1080" s="26" t="e">
        <f t="shared" si="52"/>
        <v>#N/A</v>
      </c>
    </row>
    <row r="1081" spans="5:9" x14ac:dyDescent="0.2">
      <c r="E1081" s="26" t="str">
        <f t="shared" si="50"/>
        <v xml:space="preserve"> </v>
      </c>
      <c r="H1081" s="26">
        <f t="shared" si="51"/>
        <v>119</v>
      </c>
      <c r="I1081" s="26" t="e">
        <f t="shared" si="52"/>
        <v>#N/A</v>
      </c>
    </row>
    <row r="1082" spans="5:9" x14ac:dyDescent="0.2">
      <c r="E1082" s="26" t="str">
        <f t="shared" si="50"/>
        <v xml:space="preserve"> </v>
      </c>
      <c r="H1082" s="26">
        <f t="shared" si="51"/>
        <v>119</v>
      </c>
      <c r="I1082" s="26" t="e">
        <f t="shared" si="52"/>
        <v>#N/A</v>
      </c>
    </row>
    <row r="1083" spans="5:9" x14ac:dyDescent="0.2">
      <c r="E1083" s="26" t="str">
        <f t="shared" si="50"/>
        <v xml:space="preserve"> </v>
      </c>
      <c r="H1083" s="26">
        <f t="shared" si="51"/>
        <v>119</v>
      </c>
      <c r="I1083" s="26" t="e">
        <f t="shared" si="52"/>
        <v>#N/A</v>
      </c>
    </row>
    <row r="1084" spans="5:9" x14ac:dyDescent="0.2">
      <c r="E1084" s="26" t="str">
        <f t="shared" si="50"/>
        <v xml:space="preserve"> </v>
      </c>
      <c r="H1084" s="26">
        <f t="shared" si="51"/>
        <v>119</v>
      </c>
      <c r="I1084" s="26" t="e">
        <f t="shared" si="52"/>
        <v>#N/A</v>
      </c>
    </row>
    <row r="1085" spans="5:9" x14ac:dyDescent="0.2">
      <c r="E1085" s="26" t="str">
        <f t="shared" si="50"/>
        <v xml:space="preserve"> </v>
      </c>
      <c r="H1085" s="26">
        <f t="shared" si="51"/>
        <v>119</v>
      </c>
      <c r="I1085" s="26" t="e">
        <f t="shared" si="52"/>
        <v>#N/A</v>
      </c>
    </row>
    <row r="1086" spans="5:9" x14ac:dyDescent="0.2">
      <c r="E1086" s="26" t="str">
        <f t="shared" si="50"/>
        <v xml:space="preserve"> </v>
      </c>
      <c r="H1086" s="26">
        <f t="shared" si="51"/>
        <v>119</v>
      </c>
      <c r="I1086" s="26" t="e">
        <f t="shared" si="52"/>
        <v>#N/A</v>
      </c>
    </row>
    <row r="1087" spans="5:9" x14ac:dyDescent="0.2">
      <c r="E1087" s="26" t="str">
        <f t="shared" si="50"/>
        <v xml:space="preserve"> </v>
      </c>
      <c r="H1087" s="26">
        <f t="shared" si="51"/>
        <v>119</v>
      </c>
      <c r="I1087" s="26" t="e">
        <f t="shared" si="52"/>
        <v>#N/A</v>
      </c>
    </row>
    <row r="1088" spans="5:9" x14ac:dyDescent="0.2">
      <c r="E1088" s="26" t="str">
        <f t="shared" si="50"/>
        <v xml:space="preserve"> </v>
      </c>
      <c r="H1088" s="26">
        <f t="shared" si="51"/>
        <v>119</v>
      </c>
      <c r="I1088" s="26" t="e">
        <f t="shared" si="52"/>
        <v>#N/A</v>
      </c>
    </row>
    <row r="1089" spans="5:9" x14ac:dyDescent="0.2">
      <c r="E1089" s="26" t="str">
        <f t="shared" si="50"/>
        <v xml:space="preserve"> </v>
      </c>
      <c r="H1089" s="26">
        <f t="shared" si="51"/>
        <v>119</v>
      </c>
      <c r="I1089" s="26" t="e">
        <f t="shared" si="52"/>
        <v>#N/A</v>
      </c>
    </row>
    <row r="1090" spans="5:9" x14ac:dyDescent="0.2">
      <c r="E1090" s="26" t="str">
        <f t="shared" si="50"/>
        <v xml:space="preserve"> </v>
      </c>
      <c r="H1090" s="26">
        <f t="shared" si="51"/>
        <v>119</v>
      </c>
      <c r="I1090" s="26" t="e">
        <f t="shared" si="52"/>
        <v>#N/A</v>
      </c>
    </row>
    <row r="1091" spans="5:9" x14ac:dyDescent="0.2">
      <c r="E1091" s="26" t="str">
        <f t="shared" si="50"/>
        <v xml:space="preserve"> </v>
      </c>
      <c r="H1091" s="26">
        <f t="shared" si="51"/>
        <v>119</v>
      </c>
      <c r="I1091" s="26" t="e">
        <f t="shared" si="52"/>
        <v>#N/A</v>
      </c>
    </row>
    <row r="1092" spans="5:9" x14ac:dyDescent="0.2">
      <c r="E1092" s="26" t="str">
        <f t="shared" ref="E1092:E1155" si="53">+B1092&amp;" "&amp;A1092</f>
        <v xml:space="preserve"> </v>
      </c>
      <c r="H1092" s="26">
        <f t="shared" si="51"/>
        <v>119</v>
      </c>
      <c r="I1092" s="26" t="e">
        <f t="shared" si="52"/>
        <v>#N/A</v>
      </c>
    </row>
    <row r="1093" spans="5:9" x14ac:dyDescent="0.2">
      <c r="E1093" s="26" t="str">
        <f t="shared" si="53"/>
        <v xml:space="preserve"> </v>
      </c>
      <c r="H1093" s="26">
        <f t="shared" si="51"/>
        <v>119</v>
      </c>
      <c r="I1093" s="26" t="e">
        <f t="shared" si="52"/>
        <v>#N/A</v>
      </c>
    </row>
    <row r="1094" spans="5:9" x14ac:dyDescent="0.2">
      <c r="E1094" s="26" t="str">
        <f t="shared" si="53"/>
        <v xml:space="preserve"> </v>
      </c>
      <c r="H1094" s="26">
        <f t="shared" si="51"/>
        <v>119</v>
      </c>
      <c r="I1094" s="26" t="e">
        <f t="shared" si="52"/>
        <v>#N/A</v>
      </c>
    </row>
    <row r="1095" spans="5:9" x14ac:dyDescent="0.2">
      <c r="E1095" s="26" t="str">
        <f t="shared" si="53"/>
        <v xml:space="preserve"> </v>
      </c>
      <c r="H1095" s="26">
        <f t="shared" si="51"/>
        <v>119</v>
      </c>
      <c r="I1095" s="26" t="e">
        <f t="shared" si="52"/>
        <v>#N/A</v>
      </c>
    </row>
    <row r="1096" spans="5:9" x14ac:dyDescent="0.2">
      <c r="E1096" s="26" t="str">
        <f t="shared" si="53"/>
        <v xml:space="preserve"> </v>
      </c>
      <c r="H1096" s="26">
        <f t="shared" si="51"/>
        <v>119</v>
      </c>
      <c r="I1096" s="26" t="e">
        <f t="shared" si="52"/>
        <v>#N/A</v>
      </c>
    </row>
    <row r="1097" spans="5:9" x14ac:dyDescent="0.2">
      <c r="E1097" s="26" t="str">
        <f t="shared" si="53"/>
        <v xml:space="preserve"> </v>
      </c>
      <c r="H1097" s="26">
        <f t="shared" si="51"/>
        <v>119</v>
      </c>
      <c r="I1097" s="26" t="e">
        <f t="shared" si="52"/>
        <v>#N/A</v>
      </c>
    </row>
    <row r="1098" spans="5:9" x14ac:dyDescent="0.2">
      <c r="E1098" s="26" t="str">
        <f t="shared" si="53"/>
        <v xml:space="preserve"> </v>
      </c>
      <c r="H1098" s="26">
        <f t="shared" si="51"/>
        <v>119</v>
      </c>
      <c r="I1098" s="26" t="e">
        <f t="shared" si="52"/>
        <v>#N/A</v>
      </c>
    </row>
    <row r="1099" spans="5:9" x14ac:dyDescent="0.2">
      <c r="E1099" s="26" t="str">
        <f t="shared" si="53"/>
        <v xml:space="preserve"> </v>
      </c>
      <c r="H1099" s="26">
        <f t="shared" si="51"/>
        <v>119</v>
      </c>
      <c r="I1099" s="26" t="e">
        <f t="shared" si="52"/>
        <v>#N/A</v>
      </c>
    </row>
    <row r="1100" spans="5:9" x14ac:dyDescent="0.2">
      <c r="E1100" s="26" t="str">
        <f t="shared" si="53"/>
        <v xml:space="preserve"> </v>
      </c>
      <c r="H1100" s="26">
        <f t="shared" si="51"/>
        <v>119</v>
      </c>
      <c r="I1100" s="26" t="e">
        <f t="shared" si="52"/>
        <v>#N/A</v>
      </c>
    </row>
    <row r="1101" spans="5:9" x14ac:dyDescent="0.2">
      <c r="E1101" s="26" t="str">
        <f t="shared" si="53"/>
        <v xml:space="preserve"> </v>
      </c>
      <c r="H1101" s="26">
        <f t="shared" si="51"/>
        <v>119</v>
      </c>
      <c r="I1101" s="26" t="e">
        <f t="shared" si="52"/>
        <v>#N/A</v>
      </c>
    </row>
    <row r="1102" spans="5:9" x14ac:dyDescent="0.2">
      <c r="E1102" s="26" t="str">
        <f t="shared" si="53"/>
        <v xml:space="preserve"> </v>
      </c>
      <c r="H1102" s="26">
        <f t="shared" si="51"/>
        <v>119</v>
      </c>
      <c r="I1102" s="26" t="e">
        <f t="shared" si="52"/>
        <v>#N/A</v>
      </c>
    </row>
    <row r="1103" spans="5:9" x14ac:dyDescent="0.2">
      <c r="E1103" s="26" t="str">
        <f t="shared" si="53"/>
        <v xml:space="preserve"> </v>
      </c>
      <c r="H1103" s="26">
        <f t="shared" si="51"/>
        <v>119</v>
      </c>
      <c r="I1103" s="26" t="e">
        <f t="shared" si="52"/>
        <v>#N/A</v>
      </c>
    </row>
    <row r="1104" spans="5:9" x14ac:dyDescent="0.2">
      <c r="E1104" s="26" t="str">
        <f t="shared" si="53"/>
        <v xml:space="preserve"> </v>
      </c>
      <c r="H1104" s="26">
        <f t="shared" si="51"/>
        <v>119</v>
      </c>
      <c r="I1104" s="26" t="e">
        <f t="shared" si="52"/>
        <v>#N/A</v>
      </c>
    </row>
    <row r="1105" spans="5:9" x14ac:dyDescent="0.2">
      <c r="E1105" s="26" t="str">
        <f t="shared" si="53"/>
        <v xml:space="preserve"> </v>
      </c>
      <c r="H1105" s="26">
        <f t="shared" si="51"/>
        <v>119</v>
      </c>
      <c r="I1105" s="26" t="e">
        <f t="shared" si="52"/>
        <v>#N/A</v>
      </c>
    </row>
    <row r="1106" spans="5:9" x14ac:dyDescent="0.2">
      <c r="E1106" s="26" t="str">
        <f t="shared" si="53"/>
        <v xml:space="preserve"> </v>
      </c>
      <c r="H1106" s="26">
        <f t="shared" si="51"/>
        <v>119</v>
      </c>
      <c r="I1106" s="26" t="e">
        <f t="shared" si="52"/>
        <v>#N/A</v>
      </c>
    </row>
    <row r="1107" spans="5:9" x14ac:dyDescent="0.2">
      <c r="E1107" s="26" t="str">
        <f t="shared" si="53"/>
        <v xml:space="preserve"> </v>
      </c>
      <c r="H1107" s="26">
        <f t="shared" si="51"/>
        <v>119</v>
      </c>
      <c r="I1107" s="26" t="e">
        <f t="shared" si="52"/>
        <v>#N/A</v>
      </c>
    </row>
    <row r="1108" spans="5:9" x14ac:dyDescent="0.2">
      <c r="E1108" s="26" t="str">
        <f t="shared" si="53"/>
        <v xml:space="preserve"> </v>
      </c>
      <c r="H1108" s="26">
        <f t="shared" si="51"/>
        <v>119</v>
      </c>
      <c r="I1108" s="26" t="e">
        <f t="shared" si="52"/>
        <v>#N/A</v>
      </c>
    </row>
    <row r="1109" spans="5:9" x14ac:dyDescent="0.2">
      <c r="E1109" s="26" t="str">
        <f t="shared" si="53"/>
        <v xml:space="preserve"> </v>
      </c>
      <c r="H1109" s="26">
        <f t="shared" ref="H1109:H1158" si="54">+(YEAR($H$2)-YEAR(G1109))+IF(G1109=$H$2,0,IF(MONTH(G1109)&gt;3,-1,))</f>
        <v>119</v>
      </c>
      <c r="I1109" s="26" t="e">
        <f t="shared" ref="I1109:I1158" si="55">+VLOOKUP(H1109,$L$3:$M$97,2,FALSE)</f>
        <v>#N/A</v>
      </c>
    </row>
    <row r="1110" spans="5:9" x14ac:dyDescent="0.2">
      <c r="E1110" s="26" t="str">
        <f t="shared" si="53"/>
        <v xml:space="preserve"> </v>
      </c>
      <c r="H1110" s="26">
        <f t="shared" si="54"/>
        <v>119</v>
      </c>
      <c r="I1110" s="26" t="e">
        <f t="shared" si="55"/>
        <v>#N/A</v>
      </c>
    </row>
    <row r="1111" spans="5:9" x14ac:dyDescent="0.2">
      <c r="E1111" s="26" t="str">
        <f t="shared" si="53"/>
        <v xml:space="preserve"> </v>
      </c>
      <c r="H1111" s="26">
        <f t="shared" si="54"/>
        <v>119</v>
      </c>
      <c r="I1111" s="26" t="e">
        <f t="shared" si="55"/>
        <v>#N/A</v>
      </c>
    </row>
    <row r="1112" spans="5:9" x14ac:dyDescent="0.2">
      <c r="E1112" s="26" t="str">
        <f t="shared" si="53"/>
        <v xml:space="preserve"> </v>
      </c>
      <c r="H1112" s="26">
        <f t="shared" si="54"/>
        <v>119</v>
      </c>
      <c r="I1112" s="26" t="e">
        <f t="shared" si="55"/>
        <v>#N/A</v>
      </c>
    </row>
    <row r="1113" spans="5:9" x14ac:dyDescent="0.2">
      <c r="E1113" s="26" t="str">
        <f t="shared" si="53"/>
        <v xml:space="preserve"> </v>
      </c>
      <c r="H1113" s="26">
        <f t="shared" si="54"/>
        <v>119</v>
      </c>
      <c r="I1113" s="26" t="e">
        <f t="shared" si="55"/>
        <v>#N/A</v>
      </c>
    </row>
    <row r="1114" spans="5:9" x14ac:dyDescent="0.2">
      <c r="E1114" s="26" t="str">
        <f t="shared" si="53"/>
        <v xml:space="preserve"> </v>
      </c>
      <c r="H1114" s="26">
        <f t="shared" si="54"/>
        <v>119</v>
      </c>
      <c r="I1114" s="26" t="e">
        <f t="shared" si="55"/>
        <v>#N/A</v>
      </c>
    </row>
    <row r="1115" spans="5:9" x14ac:dyDescent="0.2">
      <c r="E1115" s="26" t="str">
        <f t="shared" si="53"/>
        <v xml:space="preserve"> </v>
      </c>
      <c r="H1115" s="26">
        <f t="shared" si="54"/>
        <v>119</v>
      </c>
      <c r="I1115" s="26" t="e">
        <f t="shared" si="55"/>
        <v>#N/A</v>
      </c>
    </row>
    <row r="1116" spans="5:9" x14ac:dyDescent="0.2">
      <c r="E1116" s="26" t="str">
        <f t="shared" si="53"/>
        <v xml:space="preserve"> </v>
      </c>
      <c r="H1116" s="26">
        <f t="shared" si="54"/>
        <v>119</v>
      </c>
      <c r="I1116" s="26" t="e">
        <f t="shared" si="55"/>
        <v>#N/A</v>
      </c>
    </row>
    <row r="1117" spans="5:9" x14ac:dyDescent="0.2">
      <c r="E1117" s="26" t="str">
        <f t="shared" si="53"/>
        <v xml:space="preserve"> </v>
      </c>
      <c r="H1117" s="26">
        <f t="shared" si="54"/>
        <v>119</v>
      </c>
      <c r="I1117" s="26" t="e">
        <f t="shared" si="55"/>
        <v>#N/A</v>
      </c>
    </row>
    <row r="1118" spans="5:9" x14ac:dyDescent="0.2">
      <c r="E1118" s="26" t="str">
        <f t="shared" si="53"/>
        <v xml:space="preserve"> </v>
      </c>
      <c r="H1118" s="26">
        <f t="shared" si="54"/>
        <v>119</v>
      </c>
      <c r="I1118" s="26" t="e">
        <f t="shared" si="55"/>
        <v>#N/A</v>
      </c>
    </row>
    <row r="1119" spans="5:9" x14ac:dyDescent="0.2">
      <c r="E1119" s="26" t="str">
        <f t="shared" si="53"/>
        <v xml:space="preserve"> </v>
      </c>
      <c r="H1119" s="26">
        <f t="shared" si="54"/>
        <v>119</v>
      </c>
      <c r="I1119" s="26" t="e">
        <f t="shared" si="55"/>
        <v>#N/A</v>
      </c>
    </row>
    <row r="1120" spans="5:9" x14ac:dyDescent="0.2">
      <c r="E1120" s="26" t="str">
        <f t="shared" si="53"/>
        <v xml:space="preserve"> </v>
      </c>
      <c r="H1120" s="26">
        <f t="shared" si="54"/>
        <v>119</v>
      </c>
      <c r="I1120" s="26" t="e">
        <f t="shared" si="55"/>
        <v>#N/A</v>
      </c>
    </row>
    <row r="1121" spans="5:9" x14ac:dyDescent="0.2">
      <c r="E1121" s="26" t="str">
        <f t="shared" si="53"/>
        <v xml:space="preserve"> </v>
      </c>
      <c r="H1121" s="26">
        <f t="shared" si="54"/>
        <v>119</v>
      </c>
      <c r="I1121" s="26" t="e">
        <f t="shared" si="55"/>
        <v>#N/A</v>
      </c>
    </row>
    <row r="1122" spans="5:9" x14ac:dyDescent="0.2">
      <c r="E1122" s="26" t="str">
        <f t="shared" si="53"/>
        <v xml:space="preserve"> </v>
      </c>
      <c r="H1122" s="26">
        <f t="shared" si="54"/>
        <v>119</v>
      </c>
      <c r="I1122" s="26" t="e">
        <f t="shared" si="55"/>
        <v>#N/A</v>
      </c>
    </row>
    <row r="1123" spans="5:9" x14ac:dyDescent="0.2">
      <c r="E1123" s="26" t="str">
        <f t="shared" si="53"/>
        <v xml:space="preserve"> </v>
      </c>
      <c r="H1123" s="26">
        <f t="shared" si="54"/>
        <v>119</v>
      </c>
      <c r="I1123" s="26" t="e">
        <f t="shared" si="55"/>
        <v>#N/A</v>
      </c>
    </row>
    <row r="1124" spans="5:9" x14ac:dyDescent="0.2">
      <c r="E1124" s="26" t="str">
        <f t="shared" si="53"/>
        <v xml:space="preserve"> </v>
      </c>
      <c r="H1124" s="26">
        <f t="shared" si="54"/>
        <v>119</v>
      </c>
      <c r="I1124" s="26" t="e">
        <f t="shared" si="55"/>
        <v>#N/A</v>
      </c>
    </row>
    <row r="1125" spans="5:9" x14ac:dyDescent="0.2">
      <c r="E1125" s="26" t="str">
        <f t="shared" si="53"/>
        <v xml:space="preserve"> </v>
      </c>
      <c r="H1125" s="26">
        <f t="shared" si="54"/>
        <v>119</v>
      </c>
      <c r="I1125" s="26" t="e">
        <f t="shared" si="55"/>
        <v>#N/A</v>
      </c>
    </row>
    <row r="1126" spans="5:9" x14ac:dyDescent="0.2">
      <c r="E1126" s="26" t="str">
        <f t="shared" si="53"/>
        <v xml:space="preserve"> </v>
      </c>
      <c r="H1126" s="26">
        <f t="shared" si="54"/>
        <v>119</v>
      </c>
      <c r="I1126" s="26" t="e">
        <f t="shared" si="55"/>
        <v>#N/A</v>
      </c>
    </row>
    <row r="1127" spans="5:9" x14ac:dyDescent="0.2">
      <c r="E1127" s="26" t="str">
        <f t="shared" si="53"/>
        <v xml:space="preserve"> </v>
      </c>
      <c r="H1127" s="26">
        <f t="shared" si="54"/>
        <v>119</v>
      </c>
      <c r="I1127" s="26" t="e">
        <f t="shared" si="55"/>
        <v>#N/A</v>
      </c>
    </row>
    <row r="1128" spans="5:9" x14ac:dyDescent="0.2">
      <c r="E1128" s="26" t="str">
        <f t="shared" si="53"/>
        <v xml:space="preserve"> </v>
      </c>
      <c r="H1128" s="26">
        <f t="shared" si="54"/>
        <v>119</v>
      </c>
      <c r="I1128" s="26" t="e">
        <f t="shared" si="55"/>
        <v>#N/A</v>
      </c>
    </row>
    <row r="1129" spans="5:9" x14ac:dyDescent="0.2">
      <c r="E1129" s="26" t="str">
        <f t="shared" si="53"/>
        <v xml:space="preserve"> </v>
      </c>
      <c r="H1129" s="26">
        <f t="shared" si="54"/>
        <v>119</v>
      </c>
      <c r="I1129" s="26" t="e">
        <f t="shared" si="55"/>
        <v>#N/A</v>
      </c>
    </row>
    <row r="1130" spans="5:9" x14ac:dyDescent="0.2">
      <c r="E1130" s="26" t="str">
        <f t="shared" si="53"/>
        <v xml:space="preserve"> </v>
      </c>
      <c r="H1130" s="26">
        <f t="shared" si="54"/>
        <v>119</v>
      </c>
      <c r="I1130" s="26" t="e">
        <f t="shared" si="55"/>
        <v>#N/A</v>
      </c>
    </row>
    <row r="1131" spans="5:9" x14ac:dyDescent="0.2">
      <c r="E1131" s="26" t="str">
        <f t="shared" si="53"/>
        <v xml:space="preserve"> </v>
      </c>
      <c r="H1131" s="26">
        <f t="shared" si="54"/>
        <v>119</v>
      </c>
      <c r="I1131" s="26" t="e">
        <f t="shared" si="55"/>
        <v>#N/A</v>
      </c>
    </row>
    <row r="1132" spans="5:9" x14ac:dyDescent="0.2">
      <c r="E1132" s="26" t="str">
        <f t="shared" si="53"/>
        <v xml:space="preserve"> </v>
      </c>
      <c r="H1132" s="26">
        <f t="shared" si="54"/>
        <v>119</v>
      </c>
      <c r="I1132" s="26" t="e">
        <f t="shared" si="55"/>
        <v>#N/A</v>
      </c>
    </row>
    <row r="1133" spans="5:9" x14ac:dyDescent="0.2">
      <c r="E1133" s="26" t="str">
        <f t="shared" si="53"/>
        <v xml:space="preserve"> </v>
      </c>
      <c r="H1133" s="26">
        <f t="shared" si="54"/>
        <v>119</v>
      </c>
      <c r="I1133" s="26" t="e">
        <f t="shared" si="55"/>
        <v>#N/A</v>
      </c>
    </row>
    <row r="1134" spans="5:9" x14ac:dyDescent="0.2">
      <c r="E1134" s="26" t="str">
        <f t="shared" si="53"/>
        <v xml:space="preserve"> </v>
      </c>
      <c r="H1134" s="26">
        <f t="shared" si="54"/>
        <v>119</v>
      </c>
      <c r="I1134" s="26" t="e">
        <f t="shared" si="55"/>
        <v>#N/A</v>
      </c>
    </row>
    <row r="1135" spans="5:9" x14ac:dyDescent="0.2">
      <c r="E1135" s="26" t="str">
        <f t="shared" si="53"/>
        <v xml:space="preserve"> </v>
      </c>
      <c r="H1135" s="26">
        <f t="shared" si="54"/>
        <v>119</v>
      </c>
      <c r="I1135" s="26" t="e">
        <f t="shared" si="55"/>
        <v>#N/A</v>
      </c>
    </row>
    <row r="1136" spans="5:9" x14ac:dyDescent="0.2">
      <c r="E1136" s="26" t="str">
        <f t="shared" si="53"/>
        <v xml:space="preserve"> </v>
      </c>
      <c r="H1136" s="26">
        <f t="shared" si="54"/>
        <v>119</v>
      </c>
      <c r="I1136" s="26" t="e">
        <f t="shared" si="55"/>
        <v>#N/A</v>
      </c>
    </row>
    <row r="1137" spans="5:9" x14ac:dyDescent="0.2">
      <c r="E1137" s="26" t="str">
        <f t="shared" si="53"/>
        <v xml:space="preserve"> </v>
      </c>
      <c r="H1137" s="26">
        <f t="shared" si="54"/>
        <v>119</v>
      </c>
      <c r="I1137" s="26" t="e">
        <f t="shared" si="55"/>
        <v>#N/A</v>
      </c>
    </row>
    <row r="1138" spans="5:9" x14ac:dyDescent="0.2">
      <c r="E1138" s="26" t="str">
        <f t="shared" si="53"/>
        <v xml:space="preserve"> </v>
      </c>
      <c r="H1138" s="26">
        <f t="shared" si="54"/>
        <v>119</v>
      </c>
      <c r="I1138" s="26" t="e">
        <f t="shared" si="55"/>
        <v>#N/A</v>
      </c>
    </row>
    <row r="1139" spans="5:9" x14ac:dyDescent="0.2">
      <c r="E1139" s="26" t="str">
        <f t="shared" si="53"/>
        <v xml:space="preserve"> </v>
      </c>
      <c r="H1139" s="26">
        <f t="shared" si="54"/>
        <v>119</v>
      </c>
      <c r="I1139" s="26" t="e">
        <f t="shared" si="55"/>
        <v>#N/A</v>
      </c>
    </row>
    <row r="1140" spans="5:9" x14ac:dyDescent="0.2">
      <c r="E1140" s="26" t="str">
        <f t="shared" si="53"/>
        <v xml:space="preserve"> </v>
      </c>
      <c r="H1140" s="26">
        <f t="shared" si="54"/>
        <v>119</v>
      </c>
      <c r="I1140" s="26" t="e">
        <f t="shared" si="55"/>
        <v>#N/A</v>
      </c>
    </row>
    <row r="1141" spans="5:9" x14ac:dyDescent="0.2">
      <c r="E1141" s="26" t="str">
        <f t="shared" si="53"/>
        <v xml:space="preserve"> </v>
      </c>
      <c r="H1141" s="26">
        <f t="shared" si="54"/>
        <v>119</v>
      </c>
      <c r="I1141" s="26" t="e">
        <f t="shared" si="55"/>
        <v>#N/A</v>
      </c>
    </row>
    <row r="1142" spans="5:9" x14ac:dyDescent="0.2">
      <c r="E1142" s="26" t="str">
        <f t="shared" si="53"/>
        <v xml:space="preserve"> </v>
      </c>
      <c r="H1142" s="26">
        <f t="shared" si="54"/>
        <v>119</v>
      </c>
      <c r="I1142" s="26" t="e">
        <f t="shared" si="55"/>
        <v>#N/A</v>
      </c>
    </row>
    <row r="1143" spans="5:9" x14ac:dyDescent="0.2">
      <c r="E1143" s="26" t="str">
        <f t="shared" si="53"/>
        <v xml:space="preserve"> </v>
      </c>
      <c r="H1143" s="26">
        <f t="shared" si="54"/>
        <v>119</v>
      </c>
      <c r="I1143" s="26" t="e">
        <f t="shared" si="55"/>
        <v>#N/A</v>
      </c>
    </row>
    <row r="1144" spans="5:9" x14ac:dyDescent="0.2">
      <c r="E1144" s="26" t="str">
        <f t="shared" si="53"/>
        <v xml:space="preserve"> </v>
      </c>
      <c r="H1144" s="26">
        <f t="shared" si="54"/>
        <v>119</v>
      </c>
      <c r="I1144" s="26" t="e">
        <f t="shared" si="55"/>
        <v>#N/A</v>
      </c>
    </row>
    <row r="1145" spans="5:9" x14ac:dyDescent="0.2">
      <c r="E1145" s="26" t="str">
        <f t="shared" si="53"/>
        <v xml:space="preserve"> </v>
      </c>
      <c r="H1145" s="26">
        <f t="shared" si="54"/>
        <v>119</v>
      </c>
      <c r="I1145" s="26" t="e">
        <f t="shared" si="55"/>
        <v>#N/A</v>
      </c>
    </row>
    <row r="1146" spans="5:9" x14ac:dyDescent="0.2">
      <c r="E1146" s="26" t="str">
        <f t="shared" si="53"/>
        <v xml:space="preserve"> </v>
      </c>
      <c r="H1146" s="26">
        <f t="shared" si="54"/>
        <v>119</v>
      </c>
      <c r="I1146" s="26" t="e">
        <f t="shared" si="55"/>
        <v>#N/A</v>
      </c>
    </row>
    <row r="1147" spans="5:9" x14ac:dyDescent="0.2">
      <c r="E1147" s="26" t="str">
        <f t="shared" si="53"/>
        <v xml:space="preserve"> </v>
      </c>
      <c r="H1147" s="26">
        <f t="shared" si="54"/>
        <v>119</v>
      </c>
      <c r="I1147" s="26" t="e">
        <f t="shared" si="55"/>
        <v>#N/A</v>
      </c>
    </row>
    <row r="1148" spans="5:9" x14ac:dyDescent="0.2">
      <c r="E1148" s="26" t="str">
        <f t="shared" si="53"/>
        <v xml:space="preserve"> </v>
      </c>
      <c r="H1148" s="26">
        <f t="shared" si="54"/>
        <v>119</v>
      </c>
      <c r="I1148" s="26" t="e">
        <f t="shared" si="55"/>
        <v>#N/A</v>
      </c>
    </row>
    <row r="1149" spans="5:9" x14ac:dyDescent="0.2">
      <c r="E1149" s="26" t="str">
        <f t="shared" si="53"/>
        <v xml:space="preserve"> </v>
      </c>
      <c r="H1149" s="26">
        <f t="shared" si="54"/>
        <v>119</v>
      </c>
      <c r="I1149" s="26" t="e">
        <f t="shared" si="55"/>
        <v>#N/A</v>
      </c>
    </row>
    <row r="1150" spans="5:9" x14ac:dyDescent="0.2">
      <c r="E1150" s="26" t="str">
        <f t="shared" si="53"/>
        <v xml:space="preserve"> </v>
      </c>
      <c r="H1150" s="26">
        <f t="shared" si="54"/>
        <v>119</v>
      </c>
      <c r="I1150" s="26" t="e">
        <f t="shared" si="55"/>
        <v>#N/A</v>
      </c>
    </row>
    <row r="1151" spans="5:9" x14ac:dyDescent="0.2">
      <c r="E1151" s="26" t="str">
        <f t="shared" si="53"/>
        <v xml:space="preserve"> </v>
      </c>
      <c r="H1151" s="26">
        <f t="shared" si="54"/>
        <v>119</v>
      </c>
      <c r="I1151" s="26" t="e">
        <f t="shared" si="55"/>
        <v>#N/A</v>
      </c>
    </row>
    <row r="1152" spans="5:9" x14ac:dyDescent="0.2">
      <c r="E1152" s="26" t="str">
        <f t="shared" si="53"/>
        <v xml:space="preserve"> </v>
      </c>
      <c r="H1152" s="26">
        <f t="shared" si="54"/>
        <v>119</v>
      </c>
      <c r="I1152" s="26" t="e">
        <f t="shared" si="55"/>
        <v>#N/A</v>
      </c>
    </row>
    <row r="1153" spans="5:9" x14ac:dyDescent="0.2">
      <c r="E1153" s="26" t="str">
        <f t="shared" si="53"/>
        <v xml:space="preserve"> </v>
      </c>
      <c r="H1153" s="26">
        <f t="shared" si="54"/>
        <v>119</v>
      </c>
      <c r="I1153" s="26" t="e">
        <f t="shared" si="55"/>
        <v>#N/A</v>
      </c>
    </row>
    <row r="1154" spans="5:9" x14ac:dyDescent="0.2">
      <c r="E1154" s="26" t="str">
        <f t="shared" si="53"/>
        <v xml:space="preserve"> </v>
      </c>
      <c r="H1154" s="26">
        <f t="shared" si="54"/>
        <v>119</v>
      </c>
      <c r="I1154" s="26" t="e">
        <f t="shared" si="55"/>
        <v>#N/A</v>
      </c>
    </row>
    <row r="1155" spans="5:9" x14ac:dyDescent="0.2">
      <c r="E1155" s="26" t="str">
        <f t="shared" si="53"/>
        <v xml:space="preserve"> </v>
      </c>
      <c r="H1155" s="26">
        <f t="shared" si="54"/>
        <v>119</v>
      </c>
      <c r="I1155" s="26" t="e">
        <f t="shared" si="55"/>
        <v>#N/A</v>
      </c>
    </row>
    <row r="1156" spans="5:9" x14ac:dyDescent="0.2">
      <c r="E1156" s="26" t="str">
        <f t="shared" ref="E1156:E1219" si="56">+B1156&amp;" "&amp;A1156</f>
        <v xml:space="preserve"> </v>
      </c>
      <c r="H1156" s="26">
        <f t="shared" si="54"/>
        <v>119</v>
      </c>
      <c r="I1156" s="26" t="e">
        <f t="shared" si="55"/>
        <v>#N/A</v>
      </c>
    </row>
    <row r="1157" spans="5:9" x14ac:dyDescent="0.2">
      <c r="E1157" s="26" t="str">
        <f t="shared" si="56"/>
        <v xml:space="preserve"> </v>
      </c>
      <c r="H1157" s="26">
        <f t="shared" si="54"/>
        <v>119</v>
      </c>
      <c r="I1157" s="26" t="e">
        <f t="shared" si="55"/>
        <v>#N/A</v>
      </c>
    </row>
    <row r="1158" spans="5:9" x14ac:dyDescent="0.2">
      <c r="E1158" s="26" t="str">
        <f t="shared" si="56"/>
        <v xml:space="preserve"> </v>
      </c>
      <c r="H1158" s="26">
        <f t="shared" si="54"/>
        <v>119</v>
      </c>
      <c r="I1158" s="26" t="e">
        <f t="shared" si="55"/>
        <v>#N/A</v>
      </c>
    </row>
    <row r="1159" spans="5:9" x14ac:dyDescent="0.2">
      <c r="E1159" s="26" t="str">
        <f t="shared" si="56"/>
        <v xml:space="preserve"> </v>
      </c>
    </row>
    <row r="1160" spans="5:9" x14ac:dyDescent="0.2">
      <c r="E1160" s="26" t="str">
        <f t="shared" si="56"/>
        <v xml:space="preserve"> </v>
      </c>
    </row>
    <row r="1161" spans="5:9" x14ac:dyDescent="0.2">
      <c r="E1161" s="26" t="str">
        <f t="shared" si="56"/>
        <v xml:space="preserve"> </v>
      </c>
    </row>
    <row r="1162" spans="5:9" x14ac:dyDescent="0.2">
      <c r="E1162" s="26" t="str">
        <f t="shared" si="56"/>
        <v xml:space="preserve"> </v>
      </c>
    </row>
    <row r="1163" spans="5:9" x14ac:dyDescent="0.2">
      <c r="E1163" s="26" t="str">
        <f t="shared" si="56"/>
        <v xml:space="preserve"> </v>
      </c>
    </row>
    <row r="1164" spans="5:9" x14ac:dyDescent="0.2">
      <c r="E1164" s="26" t="str">
        <f t="shared" si="56"/>
        <v xml:space="preserve"> </v>
      </c>
    </row>
    <row r="1165" spans="5:9" x14ac:dyDescent="0.2">
      <c r="E1165" s="26" t="str">
        <f t="shared" si="56"/>
        <v xml:space="preserve"> </v>
      </c>
    </row>
    <row r="1166" spans="5:9" x14ac:dyDescent="0.2">
      <c r="E1166" s="26" t="str">
        <f t="shared" si="56"/>
        <v xml:space="preserve"> </v>
      </c>
    </row>
    <row r="1167" spans="5:9" x14ac:dyDescent="0.2">
      <c r="E1167" s="26" t="str">
        <f t="shared" si="56"/>
        <v xml:space="preserve"> </v>
      </c>
    </row>
    <row r="1168" spans="5:9" x14ac:dyDescent="0.2">
      <c r="E1168" s="26" t="str">
        <f t="shared" si="56"/>
        <v xml:space="preserve"> </v>
      </c>
    </row>
    <row r="1169" spans="5:5" x14ac:dyDescent="0.2">
      <c r="E1169" s="26" t="str">
        <f t="shared" si="56"/>
        <v xml:space="preserve"> </v>
      </c>
    </row>
    <row r="1170" spans="5:5" x14ac:dyDescent="0.2">
      <c r="E1170" s="26" t="str">
        <f t="shared" si="56"/>
        <v xml:space="preserve"> </v>
      </c>
    </row>
    <row r="1171" spans="5:5" x14ac:dyDescent="0.2">
      <c r="E1171" s="26" t="str">
        <f t="shared" si="56"/>
        <v xml:space="preserve"> </v>
      </c>
    </row>
    <row r="1172" spans="5:5" x14ac:dyDescent="0.2">
      <c r="E1172" s="26" t="str">
        <f t="shared" si="56"/>
        <v xml:space="preserve"> </v>
      </c>
    </row>
    <row r="1173" spans="5:5" x14ac:dyDescent="0.2">
      <c r="E1173" s="26" t="str">
        <f t="shared" si="56"/>
        <v xml:space="preserve"> </v>
      </c>
    </row>
    <row r="1174" spans="5:5" x14ac:dyDescent="0.2">
      <c r="E1174" s="26" t="str">
        <f t="shared" si="56"/>
        <v xml:space="preserve"> </v>
      </c>
    </row>
    <row r="1175" spans="5:5" x14ac:dyDescent="0.2">
      <c r="E1175" s="26" t="str">
        <f t="shared" si="56"/>
        <v xml:space="preserve"> </v>
      </c>
    </row>
    <row r="1176" spans="5:5" x14ac:dyDescent="0.2">
      <c r="E1176" s="26" t="str">
        <f t="shared" si="56"/>
        <v xml:space="preserve"> </v>
      </c>
    </row>
    <row r="1177" spans="5:5" x14ac:dyDescent="0.2">
      <c r="E1177" s="26" t="str">
        <f t="shared" si="56"/>
        <v xml:space="preserve"> </v>
      </c>
    </row>
    <row r="1178" spans="5:5" x14ac:dyDescent="0.2">
      <c r="E1178" s="26" t="str">
        <f t="shared" si="56"/>
        <v xml:space="preserve"> </v>
      </c>
    </row>
    <row r="1179" spans="5:5" x14ac:dyDescent="0.2">
      <c r="E1179" s="26" t="str">
        <f t="shared" si="56"/>
        <v xml:space="preserve"> </v>
      </c>
    </row>
    <row r="1180" spans="5:5" x14ac:dyDescent="0.2">
      <c r="E1180" s="26" t="str">
        <f t="shared" si="56"/>
        <v xml:space="preserve"> </v>
      </c>
    </row>
    <row r="1181" spans="5:5" x14ac:dyDescent="0.2">
      <c r="E1181" s="26" t="str">
        <f t="shared" si="56"/>
        <v xml:space="preserve"> </v>
      </c>
    </row>
    <row r="1182" spans="5:5" x14ac:dyDescent="0.2">
      <c r="E1182" s="26" t="str">
        <f t="shared" si="56"/>
        <v xml:space="preserve"> </v>
      </c>
    </row>
    <row r="1183" spans="5:5" x14ac:dyDescent="0.2">
      <c r="E1183" s="26" t="str">
        <f t="shared" si="56"/>
        <v xml:space="preserve"> </v>
      </c>
    </row>
    <row r="1184" spans="5:5" x14ac:dyDescent="0.2">
      <c r="E1184" s="26" t="str">
        <f t="shared" si="56"/>
        <v xml:space="preserve"> </v>
      </c>
    </row>
    <row r="1185" spans="5:5" x14ac:dyDescent="0.2">
      <c r="E1185" s="26" t="str">
        <f t="shared" si="56"/>
        <v xml:space="preserve"> </v>
      </c>
    </row>
    <row r="1186" spans="5:5" x14ac:dyDescent="0.2">
      <c r="E1186" s="26" t="str">
        <f t="shared" si="56"/>
        <v xml:space="preserve"> </v>
      </c>
    </row>
    <row r="1187" spans="5:5" x14ac:dyDescent="0.2">
      <c r="E1187" s="26" t="str">
        <f t="shared" si="56"/>
        <v xml:space="preserve"> </v>
      </c>
    </row>
    <row r="1188" spans="5:5" x14ac:dyDescent="0.2">
      <c r="E1188" s="26" t="str">
        <f t="shared" si="56"/>
        <v xml:space="preserve"> </v>
      </c>
    </row>
    <row r="1189" spans="5:5" x14ac:dyDescent="0.2">
      <c r="E1189" s="26" t="str">
        <f t="shared" si="56"/>
        <v xml:space="preserve"> </v>
      </c>
    </row>
    <row r="1190" spans="5:5" x14ac:dyDescent="0.2">
      <c r="E1190" s="26" t="str">
        <f t="shared" si="56"/>
        <v xml:space="preserve"> </v>
      </c>
    </row>
    <row r="1191" spans="5:5" x14ac:dyDescent="0.2">
      <c r="E1191" s="26" t="str">
        <f t="shared" si="56"/>
        <v xml:space="preserve"> </v>
      </c>
    </row>
    <row r="1192" spans="5:5" x14ac:dyDescent="0.2">
      <c r="E1192" s="26" t="str">
        <f t="shared" si="56"/>
        <v xml:space="preserve"> </v>
      </c>
    </row>
    <row r="1193" spans="5:5" x14ac:dyDescent="0.2">
      <c r="E1193" s="26" t="str">
        <f t="shared" si="56"/>
        <v xml:space="preserve"> </v>
      </c>
    </row>
    <row r="1194" spans="5:5" x14ac:dyDescent="0.2">
      <c r="E1194" s="26" t="str">
        <f t="shared" si="56"/>
        <v xml:space="preserve"> </v>
      </c>
    </row>
    <row r="1195" spans="5:5" x14ac:dyDescent="0.2">
      <c r="E1195" s="26" t="str">
        <f t="shared" si="56"/>
        <v xml:space="preserve"> </v>
      </c>
    </row>
    <row r="1196" spans="5:5" x14ac:dyDescent="0.2">
      <c r="E1196" s="26" t="str">
        <f t="shared" si="56"/>
        <v xml:space="preserve"> </v>
      </c>
    </row>
    <row r="1197" spans="5:5" x14ac:dyDescent="0.2">
      <c r="E1197" s="26" t="str">
        <f t="shared" si="56"/>
        <v xml:space="preserve"> </v>
      </c>
    </row>
    <row r="1198" spans="5:5" x14ac:dyDescent="0.2">
      <c r="E1198" s="26" t="str">
        <f t="shared" si="56"/>
        <v xml:space="preserve"> </v>
      </c>
    </row>
    <row r="1199" spans="5:5" x14ac:dyDescent="0.2">
      <c r="E1199" s="26" t="str">
        <f t="shared" si="56"/>
        <v xml:space="preserve"> </v>
      </c>
    </row>
    <row r="1200" spans="5:5" x14ac:dyDescent="0.2">
      <c r="E1200" s="26" t="str">
        <f t="shared" si="56"/>
        <v xml:space="preserve"> </v>
      </c>
    </row>
    <row r="1201" spans="5:5" x14ac:dyDescent="0.2">
      <c r="E1201" s="26" t="str">
        <f t="shared" si="56"/>
        <v xml:space="preserve"> </v>
      </c>
    </row>
    <row r="1202" spans="5:5" x14ac:dyDescent="0.2">
      <c r="E1202" s="26" t="str">
        <f t="shared" si="56"/>
        <v xml:space="preserve"> </v>
      </c>
    </row>
    <row r="1203" spans="5:5" x14ac:dyDescent="0.2">
      <c r="E1203" s="26" t="str">
        <f t="shared" si="56"/>
        <v xml:space="preserve"> </v>
      </c>
    </row>
    <row r="1204" spans="5:5" x14ac:dyDescent="0.2">
      <c r="E1204" s="26" t="str">
        <f t="shared" si="56"/>
        <v xml:space="preserve"> </v>
      </c>
    </row>
    <row r="1205" spans="5:5" x14ac:dyDescent="0.2">
      <c r="E1205" s="26" t="str">
        <f t="shared" si="56"/>
        <v xml:space="preserve"> </v>
      </c>
    </row>
    <row r="1206" spans="5:5" x14ac:dyDescent="0.2">
      <c r="E1206" s="26" t="str">
        <f t="shared" si="56"/>
        <v xml:space="preserve"> </v>
      </c>
    </row>
    <row r="1207" spans="5:5" x14ac:dyDescent="0.2">
      <c r="E1207" s="26" t="str">
        <f t="shared" si="56"/>
        <v xml:space="preserve"> </v>
      </c>
    </row>
    <row r="1208" spans="5:5" x14ac:dyDescent="0.2">
      <c r="E1208" s="26" t="str">
        <f t="shared" si="56"/>
        <v xml:space="preserve"> </v>
      </c>
    </row>
    <row r="1209" spans="5:5" x14ac:dyDescent="0.2">
      <c r="E1209" s="26" t="str">
        <f t="shared" si="56"/>
        <v xml:space="preserve"> </v>
      </c>
    </row>
    <row r="1210" spans="5:5" x14ac:dyDescent="0.2">
      <c r="E1210" s="26" t="str">
        <f t="shared" si="56"/>
        <v xml:space="preserve"> </v>
      </c>
    </row>
    <row r="1211" spans="5:5" x14ac:dyDescent="0.2">
      <c r="E1211" s="26" t="str">
        <f t="shared" si="56"/>
        <v xml:space="preserve"> </v>
      </c>
    </row>
    <row r="1212" spans="5:5" x14ac:dyDescent="0.2">
      <c r="E1212" s="26" t="str">
        <f t="shared" si="56"/>
        <v xml:space="preserve"> </v>
      </c>
    </row>
    <row r="1213" spans="5:5" x14ac:dyDescent="0.2">
      <c r="E1213" s="26" t="str">
        <f t="shared" si="56"/>
        <v xml:space="preserve"> </v>
      </c>
    </row>
    <row r="1214" spans="5:5" x14ac:dyDescent="0.2">
      <c r="E1214" s="26" t="str">
        <f t="shared" si="56"/>
        <v xml:space="preserve"> </v>
      </c>
    </row>
    <row r="1215" spans="5:5" x14ac:dyDescent="0.2">
      <c r="E1215" s="26" t="str">
        <f t="shared" si="56"/>
        <v xml:space="preserve"> </v>
      </c>
    </row>
    <row r="1216" spans="5:5" x14ac:dyDescent="0.2">
      <c r="E1216" s="26" t="str">
        <f t="shared" si="56"/>
        <v xml:space="preserve"> </v>
      </c>
    </row>
    <row r="1217" spans="5:5" x14ac:dyDescent="0.2">
      <c r="E1217" s="26" t="str">
        <f t="shared" si="56"/>
        <v xml:space="preserve"> </v>
      </c>
    </row>
    <row r="1218" spans="5:5" x14ac:dyDescent="0.2">
      <c r="E1218" s="26" t="str">
        <f t="shared" si="56"/>
        <v xml:space="preserve"> </v>
      </c>
    </row>
    <row r="1219" spans="5:5" x14ac:dyDescent="0.2">
      <c r="E1219" s="26" t="str">
        <f t="shared" si="56"/>
        <v xml:space="preserve"> </v>
      </c>
    </row>
    <row r="1220" spans="5:5" x14ac:dyDescent="0.2">
      <c r="E1220" s="26" t="str">
        <f t="shared" ref="E1220:E1283" si="57">+B1220&amp;" "&amp;A1220</f>
        <v xml:space="preserve"> </v>
      </c>
    </row>
    <row r="1221" spans="5:5" x14ac:dyDescent="0.2">
      <c r="E1221" s="26" t="str">
        <f t="shared" si="57"/>
        <v xml:space="preserve"> </v>
      </c>
    </row>
    <row r="1222" spans="5:5" x14ac:dyDescent="0.2">
      <c r="E1222" s="26" t="str">
        <f t="shared" si="57"/>
        <v xml:space="preserve"> </v>
      </c>
    </row>
    <row r="1223" spans="5:5" x14ac:dyDescent="0.2">
      <c r="E1223" s="26" t="str">
        <f t="shared" si="57"/>
        <v xml:space="preserve"> </v>
      </c>
    </row>
    <row r="1224" spans="5:5" x14ac:dyDescent="0.2">
      <c r="E1224" s="26" t="str">
        <f t="shared" si="57"/>
        <v xml:space="preserve"> </v>
      </c>
    </row>
    <row r="1225" spans="5:5" x14ac:dyDescent="0.2">
      <c r="E1225" s="26" t="str">
        <f t="shared" si="57"/>
        <v xml:space="preserve"> </v>
      </c>
    </row>
    <row r="1226" spans="5:5" x14ac:dyDescent="0.2">
      <c r="E1226" s="26" t="str">
        <f t="shared" si="57"/>
        <v xml:space="preserve"> </v>
      </c>
    </row>
    <row r="1227" spans="5:5" x14ac:dyDescent="0.2">
      <c r="E1227" s="26" t="str">
        <f t="shared" si="57"/>
        <v xml:space="preserve"> </v>
      </c>
    </row>
    <row r="1228" spans="5:5" x14ac:dyDescent="0.2">
      <c r="E1228" s="26" t="str">
        <f t="shared" si="57"/>
        <v xml:space="preserve"> </v>
      </c>
    </row>
    <row r="1229" spans="5:5" x14ac:dyDescent="0.2">
      <c r="E1229" s="26" t="str">
        <f t="shared" si="57"/>
        <v xml:space="preserve"> </v>
      </c>
    </row>
    <row r="1230" spans="5:5" x14ac:dyDescent="0.2">
      <c r="E1230" s="26" t="str">
        <f t="shared" si="57"/>
        <v xml:space="preserve"> </v>
      </c>
    </row>
    <row r="1231" spans="5:5" x14ac:dyDescent="0.2">
      <c r="E1231" s="26" t="str">
        <f t="shared" si="57"/>
        <v xml:space="preserve"> </v>
      </c>
    </row>
    <row r="1232" spans="5:5" x14ac:dyDescent="0.2">
      <c r="E1232" s="26" t="str">
        <f t="shared" si="57"/>
        <v xml:space="preserve"> </v>
      </c>
    </row>
    <row r="1233" spans="5:5" x14ac:dyDescent="0.2">
      <c r="E1233" s="26" t="str">
        <f t="shared" si="57"/>
        <v xml:space="preserve"> </v>
      </c>
    </row>
    <row r="1234" spans="5:5" x14ac:dyDescent="0.2">
      <c r="E1234" s="26" t="str">
        <f t="shared" si="57"/>
        <v xml:space="preserve"> </v>
      </c>
    </row>
    <row r="1235" spans="5:5" x14ac:dyDescent="0.2">
      <c r="E1235" s="26" t="str">
        <f t="shared" si="57"/>
        <v xml:space="preserve"> </v>
      </c>
    </row>
    <row r="1236" spans="5:5" x14ac:dyDescent="0.2">
      <c r="E1236" s="26" t="str">
        <f t="shared" si="57"/>
        <v xml:space="preserve"> </v>
      </c>
    </row>
    <row r="1237" spans="5:5" x14ac:dyDescent="0.2">
      <c r="E1237" s="26" t="str">
        <f t="shared" si="57"/>
        <v xml:space="preserve"> </v>
      </c>
    </row>
    <row r="1238" spans="5:5" x14ac:dyDescent="0.2">
      <c r="E1238" s="26" t="str">
        <f t="shared" si="57"/>
        <v xml:space="preserve"> </v>
      </c>
    </row>
    <row r="1239" spans="5:5" x14ac:dyDescent="0.2">
      <c r="E1239" s="26" t="str">
        <f t="shared" si="57"/>
        <v xml:space="preserve"> </v>
      </c>
    </row>
    <row r="1240" spans="5:5" x14ac:dyDescent="0.2">
      <c r="E1240" s="26" t="str">
        <f t="shared" si="57"/>
        <v xml:space="preserve"> </v>
      </c>
    </row>
    <row r="1241" spans="5:5" x14ac:dyDescent="0.2">
      <c r="E1241" s="26" t="str">
        <f t="shared" si="57"/>
        <v xml:space="preserve"> </v>
      </c>
    </row>
    <row r="1242" spans="5:5" x14ac:dyDescent="0.2">
      <c r="E1242" s="26" t="str">
        <f t="shared" si="57"/>
        <v xml:space="preserve"> </v>
      </c>
    </row>
    <row r="1243" spans="5:5" x14ac:dyDescent="0.2">
      <c r="E1243" s="26" t="str">
        <f t="shared" si="57"/>
        <v xml:space="preserve"> </v>
      </c>
    </row>
    <row r="1244" spans="5:5" x14ac:dyDescent="0.2">
      <c r="E1244" s="26" t="str">
        <f t="shared" si="57"/>
        <v xml:space="preserve"> </v>
      </c>
    </row>
    <row r="1245" spans="5:5" x14ac:dyDescent="0.2">
      <c r="E1245" s="26" t="str">
        <f t="shared" si="57"/>
        <v xml:space="preserve"> </v>
      </c>
    </row>
    <row r="1246" spans="5:5" x14ac:dyDescent="0.2">
      <c r="E1246" s="26" t="str">
        <f t="shared" si="57"/>
        <v xml:space="preserve"> </v>
      </c>
    </row>
    <row r="1247" spans="5:5" x14ac:dyDescent="0.2">
      <c r="E1247" s="26" t="str">
        <f t="shared" si="57"/>
        <v xml:space="preserve"> </v>
      </c>
    </row>
    <row r="1248" spans="5:5" x14ac:dyDescent="0.2">
      <c r="E1248" s="26" t="str">
        <f t="shared" si="57"/>
        <v xml:space="preserve"> </v>
      </c>
    </row>
    <row r="1249" spans="5:5" x14ac:dyDescent="0.2">
      <c r="E1249" s="26" t="str">
        <f t="shared" si="57"/>
        <v xml:space="preserve"> </v>
      </c>
    </row>
    <row r="1250" spans="5:5" x14ac:dyDescent="0.2">
      <c r="E1250" s="26" t="str">
        <f t="shared" si="57"/>
        <v xml:space="preserve"> </v>
      </c>
    </row>
    <row r="1251" spans="5:5" x14ac:dyDescent="0.2">
      <c r="E1251" s="26" t="str">
        <f t="shared" si="57"/>
        <v xml:space="preserve"> </v>
      </c>
    </row>
    <row r="1252" spans="5:5" x14ac:dyDescent="0.2">
      <c r="E1252" s="26" t="str">
        <f t="shared" si="57"/>
        <v xml:space="preserve"> </v>
      </c>
    </row>
    <row r="1253" spans="5:5" x14ac:dyDescent="0.2">
      <c r="E1253" s="26" t="str">
        <f t="shared" si="57"/>
        <v xml:space="preserve"> </v>
      </c>
    </row>
    <row r="1254" spans="5:5" x14ac:dyDescent="0.2">
      <c r="E1254" s="26" t="str">
        <f t="shared" si="57"/>
        <v xml:space="preserve"> </v>
      </c>
    </row>
    <row r="1255" spans="5:5" x14ac:dyDescent="0.2">
      <c r="E1255" s="26" t="str">
        <f t="shared" si="57"/>
        <v xml:space="preserve"> </v>
      </c>
    </row>
    <row r="1256" spans="5:5" x14ac:dyDescent="0.2">
      <c r="E1256" s="26" t="str">
        <f t="shared" si="57"/>
        <v xml:space="preserve"> </v>
      </c>
    </row>
    <row r="1257" spans="5:5" x14ac:dyDescent="0.2">
      <c r="E1257" s="26" t="str">
        <f t="shared" si="57"/>
        <v xml:space="preserve"> </v>
      </c>
    </row>
    <row r="1258" spans="5:5" x14ac:dyDescent="0.2">
      <c r="E1258" s="26" t="str">
        <f t="shared" si="57"/>
        <v xml:space="preserve"> </v>
      </c>
    </row>
    <row r="1259" spans="5:5" x14ac:dyDescent="0.2">
      <c r="E1259" s="26" t="str">
        <f t="shared" si="57"/>
        <v xml:space="preserve"> </v>
      </c>
    </row>
    <row r="1260" spans="5:5" x14ac:dyDescent="0.2">
      <c r="E1260" s="26" t="str">
        <f t="shared" si="57"/>
        <v xml:space="preserve"> </v>
      </c>
    </row>
    <row r="1261" spans="5:5" x14ac:dyDescent="0.2">
      <c r="E1261" s="26" t="str">
        <f t="shared" si="57"/>
        <v xml:space="preserve"> </v>
      </c>
    </row>
    <row r="1262" spans="5:5" x14ac:dyDescent="0.2">
      <c r="E1262" s="26" t="str">
        <f t="shared" si="57"/>
        <v xml:space="preserve"> </v>
      </c>
    </row>
    <row r="1263" spans="5:5" x14ac:dyDescent="0.2">
      <c r="E1263" s="26" t="str">
        <f t="shared" si="57"/>
        <v xml:space="preserve"> </v>
      </c>
    </row>
    <row r="1264" spans="5:5" x14ac:dyDescent="0.2">
      <c r="E1264" s="26" t="str">
        <f t="shared" si="57"/>
        <v xml:space="preserve"> </v>
      </c>
    </row>
    <row r="1265" spans="5:5" x14ac:dyDescent="0.2">
      <c r="E1265" s="26" t="str">
        <f t="shared" si="57"/>
        <v xml:space="preserve"> </v>
      </c>
    </row>
    <row r="1266" spans="5:5" x14ac:dyDescent="0.2">
      <c r="E1266" s="26" t="str">
        <f t="shared" si="57"/>
        <v xml:space="preserve"> </v>
      </c>
    </row>
    <row r="1267" spans="5:5" x14ac:dyDescent="0.2">
      <c r="E1267" s="26" t="str">
        <f t="shared" si="57"/>
        <v xml:space="preserve"> </v>
      </c>
    </row>
    <row r="1268" spans="5:5" x14ac:dyDescent="0.2">
      <c r="E1268" s="26" t="str">
        <f t="shared" si="57"/>
        <v xml:space="preserve"> </v>
      </c>
    </row>
    <row r="1269" spans="5:5" x14ac:dyDescent="0.2">
      <c r="E1269" s="26" t="str">
        <f t="shared" si="57"/>
        <v xml:space="preserve"> </v>
      </c>
    </row>
    <row r="1270" spans="5:5" x14ac:dyDescent="0.2">
      <c r="E1270" s="26" t="str">
        <f t="shared" si="57"/>
        <v xml:space="preserve"> </v>
      </c>
    </row>
    <row r="1271" spans="5:5" x14ac:dyDescent="0.2">
      <c r="E1271" s="26" t="str">
        <f t="shared" si="57"/>
        <v xml:space="preserve"> </v>
      </c>
    </row>
    <row r="1272" spans="5:5" x14ac:dyDescent="0.2">
      <c r="E1272" s="26" t="str">
        <f t="shared" si="57"/>
        <v xml:space="preserve"> </v>
      </c>
    </row>
    <row r="1273" spans="5:5" x14ac:dyDescent="0.2">
      <c r="E1273" s="26" t="str">
        <f t="shared" si="57"/>
        <v xml:space="preserve"> </v>
      </c>
    </row>
    <row r="1274" spans="5:5" x14ac:dyDescent="0.2">
      <c r="E1274" s="26" t="str">
        <f t="shared" si="57"/>
        <v xml:space="preserve"> </v>
      </c>
    </row>
    <row r="1275" spans="5:5" x14ac:dyDescent="0.2">
      <c r="E1275" s="26" t="str">
        <f t="shared" si="57"/>
        <v xml:space="preserve"> </v>
      </c>
    </row>
    <row r="1276" spans="5:5" x14ac:dyDescent="0.2">
      <c r="E1276" s="26" t="str">
        <f t="shared" si="57"/>
        <v xml:space="preserve"> </v>
      </c>
    </row>
    <row r="1277" spans="5:5" x14ac:dyDescent="0.2">
      <c r="E1277" s="26" t="str">
        <f t="shared" si="57"/>
        <v xml:space="preserve"> </v>
      </c>
    </row>
    <row r="1278" spans="5:5" x14ac:dyDescent="0.2">
      <c r="E1278" s="26" t="str">
        <f t="shared" si="57"/>
        <v xml:space="preserve"> </v>
      </c>
    </row>
    <row r="1279" spans="5:5" x14ac:dyDescent="0.2">
      <c r="E1279" s="26" t="str">
        <f t="shared" si="57"/>
        <v xml:space="preserve"> </v>
      </c>
    </row>
    <row r="1280" spans="5:5" x14ac:dyDescent="0.2">
      <c r="E1280" s="26" t="str">
        <f t="shared" si="57"/>
        <v xml:space="preserve"> </v>
      </c>
    </row>
    <row r="1281" spans="5:5" x14ac:dyDescent="0.2">
      <c r="E1281" s="26" t="str">
        <f t="shared" si="57"/>
        <v xml:space="preserve"> </v>
      </c>
    </row>
    <row r="1282" spans="5:5" x14ac:dyDescent="0.2">
      <c r="E1282" s="26" t="str">
        <f t="shared" si="57"/>
        <v xml:space="preserve"> </v>
      </c>
    </row>
    <row r="1283" spans="5:5" x14ac:dyDescent="0.2">
      <c r="E1283" s="26" t="str">
        <f t="shared" si="57"/>
        <v xml:space="preserve"> </v>
      </c>
    </row>
    <row r="1284" spans="5:5" x14ac:dyDescent="0.2">
      <c r="E1284" s="26" t="str">
        <f t="shared" ref="E1284:E1290" si="58">+B1284&amp;" "&amp;A1284</f>
        <v xml:space="preserve"> </v>
      </c>
    </row>
    <row r="1285" spans="5:5" x14ac:dyDescent="0.2">
      <c r="E1285" s="26" t="str">
        <f t="shared" si="58"/>
        <v xml:space="preserve"> </v>
      </c>
    </row>
    <row r="1286" spans="5:5" x14ac:dyDescent="0.2">
      <c r="E1286" s="26" t="str">
        <f t="shared" si="58"/>
        <v xml:space="preserve"> </v>
      </c>
    </row>
    <row r="1287" spans="5:5" x14ac:dyDescent="0.2">
      <c r="E1287" s="26" t="str">
        <f t="shared" si="58"/>
        <v xml:space="preserve"> </v>
      </c>
    </row>
    <row r="1288" spans="5:5" x14ac:dyDescent="0.2">
      <c r="E1288" s="26" t="str">
        <f t="shared" si="58"/>
        <v xml:space="preserve"> </v>
      </c>
    </row>
    <row r="1289" spans="5:5" x14ac:dyDescent="0.2">
      <c r="E1289" s="26" t="str">
        <f t="shared" si="58"/>
        <v xml:space="preserve"> </v>
      </c>
    </row>
    <row r="1290" spans="5:5" x14ac:dyDescent="0.2">
      <c r="E1290" s="26" t="str">
        <f t="shared" si="58"/>
        <v xml:space="preserve"> </v>
      </c>
    </row>
  </sheetData>
  <autoFilter ref="A2:H924" xr:uid="{00000000-0009-0000-0000-000003000000}">
    <filterColumn colId="0" showButton="0"/>
  </autoFilter>
  <sortState xmlns:xlrd2="http://schemas.microsoft.com/office/spreadsheetml/2017/richdata2" ref="A4:I940">
    <sortCondition ref="A4:A940"/>
  </sortState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8" x14ac:dyDescent="0.2">
      <c r="A1" t="s">
        <v>17</v>
      </c>
    </row>
    <row r="5" spans="1:8" x14ac:dyDescent="0.2">
      <c r="A5" t="s">
        <v>6</v>
      </c>
      <c r="B5" t="s">
        <v>7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L58"/>
  <sheetViews>
    <sheetView workbookViewId="0">
      <selection activeCell="K75" sqref="K75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4" width="9.1640625" bestFit="1" customWidth="1"/>
    <col min="5" max="5" width="8.1640625" bestFit="1" customWidth="1"/>
    <col min="6" max="6" width="7.5" customWidth="1"/>
    <col min="7" max="7" width="8.5" bestFit="1" customWidth="1"/>
    <col min="8" max="9" width="7.83203125" bestFit="1" customWidth="1"/>
    <col min="10" max="10" width="12.5" customWidth="1"/>
    <col min="11" max="11" width="10" bestFit="1" customWidth="1"/>
    <col min="12" max="12" width="15.83203125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hidden="1" x14ac:dyDescent="0.2">
      <c r="A2">
        <v>1</v>
      </c>
      <c r="B2" t="s">
        <v>854</v>
      </c>
      <c r="D2" s="73">
        <v>1.1875000000000002E-2</v>
      </c>
      <c r="E2" s="73">
        <v>1.1863425925925925E-2</v>
      </c>
      <c r="F2" t="s">
        <v>1039</v>
      </c>
      <c r="G2" s="73">
        <v>1.1851851851851851E-2</v>
      </c>
      <c r="H2">
        <v>76</v>
      </c>
      <c r="I2">
        <v>50</v>
      </c>
      <c r="J2" t="s">
        <v>1189</v>
      </c>
      <c r="K2">
        <f>+I2+50</f>
        <v>100</v>
      </c>
      <c r="L2" t="str">
        <f>+VLOOKUP(B2,Scores!A:A,1,FALSE)</f>
        <v>Neil Kevern</v>
      </c>
    </row>
    <row r="3" spans="1:12" hidden="1" x14ac:dyDescent="0.2">
      <c r="A3">
        <v>2</v>
      </c>
      <c r="B3" t="s">
        <v>40</v>
      </c>
      <c r="D3" s="73">
        <v>1.2662037037037039E-2</v>
      </c>
      <c r="E3" s="73">
        <v>1.2638888888888889E-2</v>
      </c>
      <c r="F3" t="s">
        <v>1028</v>
      </c>
      <c r="G3" s="73">
        <v>1.2291666666666666E-2</v>
      </c>
      <c r="H3">
        <v>73</v>
      </c>
      <c r="I3">
        <v>49</v>
      </c>
      <c r="K3">
        <f t="shared" ref="K3:K58" si="0">+I3+50</f>
        <v>99</v>
      </c>
      <c r="L3" t="str">
        <f>+VLOOKUP(B3,Scores!A:A,1,FALSE)</f>
        <v>Simon Bennison</v>
      </c>
    </row>
    <row r="4" spans="1:12" x14ac:dyDescent="0.2">
      <c r="A4">
        <v>3</v>
      </c>
      <c r="B4" t="s">
        <v>1190</v>
      </c>
      <c r="D4" s="73">
        <v>1.2743055555555556E-2</v>
      </c>
      <c r="E4" s="73">
        <v>1.2719907407407407E-2</v>
      </c>
      <c r="F4" t="s">
        <v>44</v>
      </c>
      <c r="G4" t="s">
        <v>44</v>
      </c>
      <c r="H4" t="s">
        <v>44</v>
      </c>
      <c r="I4">
        <v>48</v>
      </c>
      <c r="J4" t="s">
        <v>1107</v>
      </c>
      <c r="K4">
        <f t="shared" si="0"/>
        <v>98</v>
      </c>
      <c r="L4" t="str">
        <f>+VLOOKUP(B4,Scores!A:A,1,FALSE)</f>
        <v>Ian Gosling</v>
      </c>
    </row>
    <row r="5" spans="1:12" hidden="1" x14ac:dyDescent="0.2">
      <c r="A5">
        <v>4</v>
      </c>
      <c r="B5" t="s">
        <v>855</v>
      </c>
      <c r="D5" s="73">
        <v>1.3090277777777779E-2</v>
      </c>
      <c r="E5" s="73">
        <v>1.306712962962963E-2</v>
      </c>
      <c r="F5" t="s">
        <v>1029</v>
      </c>
      <c r="G5" s="73">
        <v>1.207175925925926E-2</v>
      </c>
      <c r="H5">
        <v>74</v>
      </c>
      <c r="I5">
        <v>47</v>
      </c>
      <c r="K5">
        <f t="shared" si="0"/>
        <v>97</v>
      </c>
      <c r="L5" t="str">
        <f>+VLOOKUP(B5,Scores!A:A,1,FALSE)</f>
        <v>Dave Perrett</v>
      </c>
    </row>
    <row r="6" spans="1:12" hidden="1" x14ac:dyDescent="0.2">
      <c r="A6">
        <v>6</v>
      </c>
      <c r="B6" t="s">
        <v>881</v>
      </c>
      <c r="D6" s="73">
        <v>1.3136574074074077E-2</v>
      </c>
      <c r="E6" s="73">
        <v>1.3078703703703703E-2</v>
      </c>
      <c r="F6" t="s">
        <v>1029</v>
      </c>
      <c r="G6" s="73">
        <v>1.2175925925925929E-2</v>
      </c>
      <c r="H6">
        <v>74</v>
      </c>
      <c r="I6">
        <v>46</v>
      </c>
      <c r="K6">
        <f t="shared" si="0"/>
        <v>96</v>
      </c>
      <c r="L6" t="str">
        <f>+VLOOKUP(B6,Scores!A:A,1,FALSE)</f>
        <v>Patrick Slaughter</v>
      </c>
    </row>
    <row r="7" spans="1:12" hidden="1" x14ac:dyDescent="0.2">
      <c r="A7">
        <v>8</v>
      </c>
      <c r="B7" t="s">
        <v>39</v>
      </c>
      <c r="D7" s="73">
        <v>1.3657407407407408E-2</v>
      </c>
      <c r="E7" s="73">
        <v>1.3634259259259257E-2</v>
      </c>
      <c r="F7" t="s">
        <v>1191</v>
      </c>
      <c r="G7" s="73">
        <v>1.1446759259259261E-2</v>
      </c>
      <c r="H7">
        <v>78</v>
      </c>
      <c r="I7">
        <v>45</v>
      </c>
      <c r="K7">
        <f t="shared" si="0"/>
        <v>95</v>
      </c>
      <c r="L7" t="str">
        <f>+VLOOKUP(B7,Scores!A:A,1,FALSE)</f>
        <v>Terry Dowling</v>
      </c>
    </row>
    <row r="8" spans="1:12" x14ac:dyDescent="0.2">
      <c r="A8">
        <v>10</v>
      </c>
      <c r="B8" t="s">
        <v>1192</v>
      </c>
      <c r="D8" s="73">
        <v>1.4317129629629631E-2</v>
      </c>
      <c r="E8" s="73">
        <v>1.4282407407407409E-2</v>
      </c>
      <c r="F8" t="s">
        <v>44</v>
      </c>
      <c r="G8" t="s">
        <v>44</v>
      </c>
      <c r="H8" t="s">
        <v>44</v>
      </c>
      <c r="I8">
        <v>50</v>
      </c>
      <c r="J8" t="s">
        <v>1107</v>
      </c>
      <c r="K8">
        <f t="shared" si="0"/>
        <v>100</v>
      </c>
      <c r="L8" t="str">
        <f>+VLOOKUP(B8,Scores!A:A,1,FALSE)</f>
        <v>Ellie Gosling</v>
      </c>
    </row>
    <row r="9" spans="1:12" hidden="1" x14ac:dyDescent="0.2">
      <c r="A9">
        <v>11</v>
      </c>
      <c r="B9" t="s">
        <v>633</v>
      </c>
      <c r="D9" s="73">
        <v>1.4398148148148148E-2</v>
      </c>
      <c r="E9" s="73">
        <v>1.4363425925925925E-2</v>
      </c>
      <c r="F9" t="s">
        <v>1033</v>
      </c>
      <c r="G9" s="73">
        <v>1.40625E-2</v>
      </c>
      <c r="H9">
        <v>64</v>
      </c>
      <c r="I9">
        <v>44</v>
      </c>
      <c r="K9">
        <f t="shared" si="0"/>
        <v>94</v>
      </c>
      <c r="L9" t="str">
        <f>+VLOOKUP(B9,Scores!A:A,1,FALSE)</f>
        <v>Joe Keefe</v>
      </c>
    </row>
    <row r="10" spans="1:12" hidden="1" x14ac:dyDescent="0.2">
      <c r="A10">
        <v>13</v>
      </c>
      <c r="B10" t="s">
        <v>1058</v>
      </c>
      <c r="D10" s="73">
        <v>1.4907407407407406E-2</v>
      </c>
      <c r="E10" s="73">
        <v>1.4884259259259259E-2</v>
      </c>
      <c r="F10" t="s">
        <v>1030</v>
      </c>
      <c r="G10" s="73">
        <v>1.4571759259259258E-2</v>
      </c>
      <c r="H10">
        <v>62</v>
      </c>
      <c r="I10">
        <v>43</v>
      </c>
      <c r="K10">
        <f t="shared" si="0"/>
        <v>93</v>
      </c>
      <c r="L10" t="str">
        <f>+VLOOKUP(B10,Scores!A:A,1,FALSE)</f>
        <v>Tyler Harman</v>
      </c>
    </row>
    <row r="11" spans="1:12" hidden="1" x14ac:dyDescent="0.2">
      <c r="A11">
        <v>15</v>
      </c>
      <c r="B11" t="s">
        <v>897</v>
      </c>
      <c r="D11" s="73">
        <v>1.5370370370370369E-2</v>
      </c>
      <c r="E11" s="73">
        <v>1.5324074074074073E-2</v>
      </c>
      <c r="F11" t="s">
        <v>1029</v>
      </c>
      <c r="G11" s="73">
        <v>1.2650462962962962E-2</v>
      </c>
      <c r="H11">
        <v>71</v>
      </c>
      <c r="I11">
        <v>42</v>
      </c>
      <c r="K11">
        <f t="shared" si="0"/>
        <v>92</v>
      </c>
      <c r="L11" t="str">
        <f>+VLOOKUP(B11,Scores!A:A,1,FALSE)</f>
        <v>Phil Rayner</v>
      </c>
    </row>
    <row r="12" spans="1:12" hidden="1" x14ac:dyDescent="0.2">
      <c r="A12">
        <v>16</v>
      </c>
      <c r="B12" t="s">
        <v>925</v>
      </c>
      <c r="D12" s="73">
        <v>1.5439814814814816E-2</v>
      </c>
      <c r="E12" s="73">
        <v>1.5405092592592593E-2</v>
      </c>
      <c r="F12" t="s">
        <v>44</v>
      </c>
      <c r="G12" t="s">
        <v>44</v>
      </c>
      <c r="H12" t="s">
        <v>44</v>
      </c>
      <c r="I12">
        <v>49</v>
      </c>
      <c r="K12">
        <f t="shared" si="0"/>
        <v>99</v>
      </c>
      <c r="L12" t="str">
        <f>+VLOOKUP(B12,Scores!A:A,1,FALSE)</f>
        <v>Rebecca Cairns</v>
      </c>
    </row>
    <row r="13" spans="1:12" hidden="1" x14ac:dyDescent="0.2">
      <c r="A13">
        <v>19</v>
      </c>
      <c r="B13" t="s">
        <v>647</v>
      </c>
      <c r="D13" s="73">
        <v>1.5856481481481482E-2</v>
      </c>
      <c r="E13" s="73">
        <v>1.5810185185185184E-2</v>
      </c>
      <c r="F13" t="s">
        <v>44</v>
      </c>
      <c r="G13" t="s">
        <v>44</v>
      </c>
      <c r="H13" t="s">
        <v>44</v>
      </c>
      <c r="I13">
        <v>41</v>
      </c>
      <c r="K13">
        <f t="shared" si="0"/>
        <v>91</v>
      </c>
      <c r="L13" t="str">
        <f>+VLOOKUP(B13,Scores!A:A,1,FALSE)</f>
        <v>Barry Hiller</v>
      </c>
    </row>
    <row r="14" spans="1:12" hidden="1" x14ac:dyDescent="0.2">
      <c r="A14">
        <v>24</v>
      </c>
      <c r="B14" t="s">
        <v>641</v>
      </c>
      <c r="D14" s="73">
        <v>1.6597222222222222E-2</v>
      </c>
      <c r="E14" s="73">
        <v>1.6550925925925924E-2</v>
      </c>
      <c r="F14" t="s">
        <v>1030</v>
      </c>
      <c r="G14" s="73">
        <v>1.4004629629629631E-2</v>
      </c>
      <c r="H14">
        <v>64</v>
      </c>
      <c r="I14">
        <v>40</v>
      </c>
      <c r="K14">
        <f t="shared" si="0"/>
        <v>90</v>
      </c>
      <c r="L14" t="str">
        <f>+VLOOKUP(B14,Scores!A:A,1,FALSE)</f>
        <v>Stephen Harman</v>
      </c>
    </row>
    <row r="15" spans="1:12" hidden="1" x14ac:dyDescent="0.2">
      <c r="A15">
        <v>24</v>
      </c>
      <c r="B15" t="s">
        <v>820</v>
      </c>
      <c r="D15" s="73">
        <v>1.6689814814814817E-2</v>
      </c>
      <c r="E15" s="73">
        <v>1.6631944444444446E-2</v>
      </c>
      <c r="F15" t="s">
        <v>44</v>
      </c>
      <c r="G15" t="s">
        <v>44</v>
      </c>
      <c r="H15" t="s">
        <v>44</v>
      </c>
      <c r="I15">
        <v>39</v>
      </c>
      <c r="K15">
        <f t="shared" si="0"/>
        <v>89</v>
      </c>
      <c r="L15" t="str">
        <f>+VLOOKUP(B15,Scores!A:A,1,FALSE)</f>
        <v>Richard Jerome</v>
      </c>
    </row>
    <row r="16" spans="1:12" x14ac:dyDescent="0.2">
      <c r="A16">
        <v>31</v>
      </c>
      <c r="B16" t="s">
        <v>1193</v>
      </c>
      <c r="D16" s="73">
        <v>1.7106481481481483E-2</v>
      </c>
      <c r="E16" s="73">
        <v>1.7037037037037038E-2</v>
      </c>
      <c r="F16" t="s">
        <v>44</v>
      </c>
      <c r="G16" t="s">
        <v>44</v>
      </c>
      <c r="H16" t="s">
        <v>44</v>
      </c>
      <c r="I16">
        <v>48</v>
      </c>
      <c r="K16">
        <f t="shared" si="0"/>
        <v>98</v>
      </c>
      <c r="L16" t="str">
        <f>+VLOOKUP(B16,Scores!A:A,1,FALSE)</f>
        <v>Keeley-Anne Sinclair</v>
      </c>
    </row>
    <row r="17" spans="1:12" hidden="1" x14ac:dyDescent="0.2">
      <c r="A17">
        <v>36</v>
      </c>
      <c r="B17" t="s">
        <v>1131</v>
      </c>
      <c r="D17" s="73">
        <v>1.7395833333333336E-2</v>
      </c>
      <c r="E17" s="73">
        <v>1.712962962962963E-2</v>
      </c>
      <c r="F17" t="s">
        <v>44</v>
      </c>
      <c r="G17" t="s">
        <v>44</v>
      </c>
      <c r="H17" t="s">
        <v>44</v>
      </c>
      <c r="I17">
        <v>38</v>
      </c>
      <c r="K17">
        <f t="shared" si="0"/>
        <v>88</v>
      </c>
      <c r="L17" t="str">
        <f>+VLOOKUP(B17,Scores!A:A,1,FALSE)</f>
        <v>Mike Clarke</v>
      </c>
    </row>
    <row r="18" spans="1:12" hidden="1" x14ac:dyDescent="0.2">
      <c r="A18">
        <v>37</v>
      </c>
      <c r="B18" t="s">
        <v>650</v>
      </c>
      <c r="D18" s="73">
        <v>1.741898148148148E-2</v>
      </c>
      <c r="E18" s="73">
        <v>1.7349537037037038E-2</v>
      </c>
      <c r="F18" t="s">
        <v>1031</v>
      </c>
      <c r="G18" s="73">
        <v>1.5057870370370369E-2</v>
      </c>
      <c r="H18">
        <v>60</v>
      </c>
      <c r="I18">
        <v>37</v>
      </c>
      <c r="K18">
        <f t="shared" si="0"/>
        <v>87</v>
      </c>
      <c r="L18" t="str">
        <f>+VLOOKUP(B18,Scores!A:A,1,FALSE)</f>
        <v>Sean Jones</v>
      </c>
    </row>
    <row r="19" spans="1:12" hidden="1" x14ac:dyDescent="0.2">
      <c r="A19">
        <v>32</v>
      </c>
      <c r="B19" t="s">
        <v>924</v>
      </c>
      <c r="D19" s="73">
        <v>1.7939814814814815E-2</v>
      </c>
      <c r="E19" s="73">
        <v>1.712962962962963E-2</v>
      </c>
      <c r="F19" t="s">
        <v>44</v>
      </c>
      <c r="G19" t="s">
        <v>44</v>
      </c>
      <c r="H19" t="s">
        <v>44</v>
      </c>
      <c r="I19">
        <v>47</v>
      </c>
      <c r="J19" t="s">
        <v>1194</v>
      </c>
      <c r="K19">
        <f t="shared" si="0"/>
        <v>97</v>
      </c>
      <c r="L19" t="str">
        <f>+VLOOKUP(B19,Scores!A:A,1,FALSE)</f>
        <v>Henny Keppel</v>
      </c>
    </row>
    <row r="20" spans="1:12" hidden="1" x14ac:dyDescent="0.2">
      <c r="A20">
        <v>42</v>
      </c>
      <c r="B20" t="s">
        <v>649</v>
      </c>
      <c r="D20" s="73">
        <v>1.8159722222222219E-2</v>
      </c>
      <c r="E20" s="73">
        <v>1.8113425925925925E-2</v>
      </c>
      <c r="F20" t="s">
        <v>1033</v>
      </c>
      <c r="G20" s="73">
        <v>1.6782407407407409E-2</v>
      </c>
      <c r="H20">
        <v>61</v>
      </c>
      <c r="I20">
        <v>46</v>
      </c>
      <c r="K20">
        <f t="shared" si="0"/>
        <v>96</v>
      </c>
      <c r="L20" t="str">
        <f>+VLOOKUP(B20,Scores!A:A,1,FALSE)</f>
        <v>Claire Lytton</v>
      </c>
    </row>
    <row r="21" spans="1:12" hidden="1" x14ac:dyDescent="0.2">
      <c r="A21">
        <v>43</v>
      </c>
      <c r="B21" t="s">
        <v>48</v>
      </c>
      <c r="D21" s="73">
        <v>1.8229166666666668E-2</v>
      </c>
      <c r="E21" s="73">
        <v>1.8124999999999999E-2</v>
      </c>
      <c r="F21" t="s">
        <v>1032</v>
      </c>
      <c r="G21" s="73">
        <v>1.5729166666666666E-2</v>
      </c>
      <c r="H21">
        <v>57</v>
      </c>
      <c r="I21">
        <v>36</v>
      </c>
      <c r="K21">
        <f t="shared" si="0"/>
        <v>86</v>
      </c>
      <c r="L21" t="str">
        <f>+VLOOKUP(B21,Scores!A:A,1,FALSE)</f>
        <v>Gary Farrell</v>
      </c>
    </row>
    <row r="22" spans="1:12" hidden="1" x14ac:dyDescent="0.2">
      <c r="A22">
        <v>47</v>
      </c>
      <c r="B22" t="s">
        <v>1113</v>
      </c>
      <c r="D22" s="73">
        <v>1.8472222222222223E-2</v>
      </c>
      <c r="E22" s="73">
        <v>1.8356481481481481E-2</v>
      </c>
      <c r="F22" t="s">
        <v>44</v>
      </c>
      <c r="G22" t="s">
        <v>44</v>
      </c>
      <c r="H22" t="s">
        <v>44</v>
      </c>
      <c r="I22">
        <v>45</v>
      </c>
      <c r="J22" t="s">
        <v>1035</v>
      </c>
      <c r="K22">
        <f t="shared" si="0"/>
        <v>95</v>
      </c>
      <c r="L22" t="str">
        <f>+VLOOKUP(B22,Scores!A:A,1,FALSE)</f>
        <v>Stephanie Dudman</v>
      </c>
    </row>
    <row r="23" spans="1:12" x14ac:dyDescent="0.2">
      <c r="A23">
        <v>50</v>
      </c>
      <c r="B23" t="s">
        <v>1195</v>
      </c>
      <c r="D23" s="73">
        <v>1.9074074074074073E-2</v>
      </c>
      <c r="E23" s="73">
        <v>1.8900462962962963E-2</v>
      </c>
      <c r="F23" t="s">
        <v>1030</v>
      </c>
      <c r="G23" s="73">
        <v>1.7511574074074072E-2</v>
      </c>
      <c r="H23">
        <v>59</v>
      </c>
      <c r="I23">
        <v>44</v>
      </c>
      <c r="K23">
        <f t="shared" si="0"/>
        <v>94</v>
      </c>
      <c r="L23" t="str">
        <f>+VLOOKUP(B23,Scores!A:A,1,FALSE)</f>
        <v>Eleanor Knight</v>
      </c>
    </row>
    <row r="24" spans="1:12" hidden="1" x14ac:dyDescent="0.2">
      <c r="A24">
        <v>51</v>
      </c>
      <c r="B24" t="s">
        <v>52</v>
      </c>
      <c r="D24" s="73">
        <v>1.9120370370370371E-2</v>
      </c>
      <c r="E24" s="73">
        <v>1.90625E-2</v>
      </c>
      <c r="F24" t="s">
        <v>1036</v>
      </c>
      <c r="G24" s="73">
        <v>1.6944444444444443E-2</v>
      </c>
      <c r="H24">
        <v>53</v>
      </c>
      <c r="I24">
        <v>35</v>
      </c>
      <c r="K24">
        <f t="shared" si="0"/>
        <v>85</v>
      </c>
      <c r="L24" t="str">
        <f>+VLOOKUP(B24,Scores!A:A,1,FALSE)</f>
        <v>Gary Gibbons</v>
      </c>
    </row>
    <row r="25" spans="1:12" hidden="1" x14ac:dyDescent="0.2">
      <c r="A25">
        <v>52</v>
      </c>
      <c r="B25" t="s">
        <v>1118</v>
      </c>
      <c r="D25" s="73">
        <v>1.9282407407407408E-2</v>
      </c>
      <c r="E25" s="73">
        <v>1.9155092592592592E-2</v>
      </c>
      <c r="F25" t="s">
        <v>1032</v>
      </c>
      <c r="G25" s="73">
        <v>1.8715277777777779E-2</v>
      </c>
      <c r="H25">
        <v>55</v>
      </c>
      <c r="I25">
        <v>43</v>
      </c>
      <c r="K25">
        <f t="shared" si="0"/>
        <v>93</v>
      </c>
      <c r="L25" t="str">
        <f>+VLOOKUP(B25,Scores!A:A,1,FALSE)</f>
        <v>Alison Matthews</v>
      </c>
    </row>
    <row r="26" spans="1:12" hidden="1" x14ac:dyDescent="0.2">
      <c r="A26">
        <v>62</v>
      </c>
      <c r="B26" t="s">
        <v>1034</v>
      </c>
      <c r="D26" s="73">
        <v>1.9803240740740739E-2</v>
      </c>
      <c r="E26" s="73">
        <v>1.9652777777777779E-2</v>
      </c>
      <c r="F26" t="s">
        <v>1033</v>
      </c>
      <c r="G26" s="73">
        <v>1.7187499999999998E-2</v>
      </c>
      <c r="H26">
        <v>60</v>
      </c>
      <c r="I26">
        <v>41</v>
      </c>
      <c r="K26">
        <f t="shared" si="0"/>
        <v>91</v>
      </c>
      <c r="L26" t="str">
        <f>+VLOOKUP(B26,Scores!A:A,1,FALSE)</f>
        <v>Cindy Fincham</v>
      </c>
    </row>
    <row r="27" spans="1:12" hidden="1" x14ac:dyDescent="0.2">
      <c r="A27">
        <v>63</v>
      </c>
      <c r="B27" t="s">
        <v>652</v>
      </c>
      <c r="D27" s="73">
        <v>1.9907407407407408E-2</v>
      </c>
      <c r="E27" s="73">
        <v>1.9629629629629629E-2</v>
      </c>
      <c r="F27" t="s">
        <v>1027</v>
      </c>
      <c r="G27" s="73">
        <v>1.5891203703703703E-2</v>
      </c>
      <c r="H27">
        <v>65</v>
      </c>
      <c r="I27">
        <v>42</v>
      </c>
      <c r="K27">
        <f t="shared" si="0"/>
        <v>92</v>
      </c>
      <c r="L27" t="str">
        <f>+VLOOKUP(B27,Scores!A:A,1,FALSE)</f>
        <v>Vanessa Burrell</v>
      </c>
    </row>
    <row r="28" spans="1:12" hidden="1" x14ac:dyDescent="0.2">
      <c r="A28">
        <v>66</v>
      </c>
      <c r="B28" t="s">
        <v>655</v>
      </c>
      <c r="D28" s="73">
        <v>2.0196759259259258E-2</v>
      </c>
      <c r="E28" s="73">
        <v>2.0150462962962964E-2</v>
      </c>
      <c r="F28" t="s">
        <v>1036</v>
      </c>
      <c r="G28" s="73">
        <v>1.6770833333333332E-2</v>
      </c>
      <c r="H28">
        <v>53</v>
      </c>
      <c r="I28">
        <v>34</v>
      </c>
      <c r="K28">
        <f t="shared" si="0"/>
        <v>84</v>
      </c>
      <c r="L28" t="str">
        <f>+VLOOKUP(B28,Scores!A:A,1,FALSE)</f>
        <v>Colin Latham</v>
      </c>
    </row>
    <row r="29" spans="1:12" hidden="1" x14ac:dyDescent="0.2">
      <c r="A29">
        <v>68</v>
      </c>
      <c r="B29" t="s">
        <v>940</v>
      </c>
      <c r="D29" s="73">
        <v>2.0555555555555556E-2</v>
      </c>
      <c r="E29" s="73">
        <v>2.0266203703703703E-2</v>
      </c>
      <c r="F29" t="s">
        <v>44</v>
      </c>
      <c r="G29" t="s">
        <v>44</v>
      </c>
      <c r="H29" t="s">
        <v>44</v>
      </c>
      <c r="I29">
        <v>40</v>
      </c>
      <c r="K29">
        <f t="shared" si="0"/>
        <v>90</v>
      </c>
      <c r="L29" t="str">
        <f>+VLOOKUP(B29,Scores!A:A,1,FALSE)</f>
        <v>Nicola Kelly</v>
      </c>
    </row>
    <row r="30" spans="1:12" x14ac:dyDescent="0.2">
      <c r="A30">
        <v>71</v>
      </c>
      <c r="B30" t="s">
        <v>1196</v>
      </c>
      <c r="D30" s="73">
        <v>2.0590277777777777E-2</v>
      </c>
      <c r="E30" s="73">
        <v>2.0347222222222221E-2</v>
      </c>
      <c r="F30" t="s">
        <v>44</v>
      </c>
      <c r="G30" t="s">
        <v>44</v>
      </c>
      <c r="H30" t="s">
        <v>44</v>
      </c>
      <c r="I30">
        <v>32</v>
      </c>
      <c r="K30">
        <f t="shared" si="0"/>
        <v>82</v>
      </c>
      <c r="L30" t="str">
        <f>+VLOOKUP(B30,Scores!A:A,1,FALSE)</f>
        <v>Andy Worn</v>
      </c>
    </row>
    <row r="31" spans="1:12" x14ac:dyDescent="0.2">
      <c r="A31">
        <v>72</v>
      </c>
      <c r="B31" t="s">
        <v>1197</v>
      </c>
      <c r="D31" s="73">
        <v>2.0613425925925927E-2</v>
      </c>
      <c r="E31" s="73">
        <v>2.0324074074074074E-2</v>
      </c>
      <c r="F31" t="s">
        <v>1036</v>
      </c>
      <c r="G31" s="73">
        <v>1.834490740740741E-2</v>
      </c>
      <c r="H31">
        <v>49</v>
      </c>
      <c r="I31">
        <v>33</v>
      </c>
      <c r="K31">
        <f t="shared" si="0"/>
        <v>83</v>
      </c>
      <c r="L31" t="str">
        <f>+VLOOKUP(B31,Scores!A:A,1,FALSE)</f>
        <v>Michael Bennett</v>
      </c>
    </row>
    <row r="32" spans="1:12" hidden="1" x14ac:dyDescent="0.2">
      <c r="A32">
        <v>73</v>
      </c>
      <c r="B32" t="s">
        <v>975</v>
      </c>
      <c r="D32" s="73">
        <v>2.0833333333333332E-2</v>
      </c>
      <c r="E32" s="73">
        <v>2.0532407407407405E-2</v>
      </c>
      <c r="F32" t="s">
        <v>44</v>
      </c>
      <c r="G32" t="s">
        <v>44</v>
      </c>
      <c r="H32" t="s">
        <v>44</v>
      </c>
      <c r="I32">
        <v>39</v>
      </c>
      <c r="K32">
        <f t="shared" si="0"/>
        <v>89</v>
      </c>
      <c r="L32" t="str">
        <f>+VLOOKUP(B32,Scores!A:A,1,FALSE)</f>
        <v>Michelle Keefe</v>
      </c>
    </row>
    <row r="33" spans="1:12" hidden="1" x14ac:dyDescent="0.2">
      <c r="A33">
        <v>74</v>
      </c>
      <c r="B33" t="s">
        <v>1069</v>
      </c>
      <c r="D33" s="73">
        <v>2.0879629629629626E-2</v>
      </c>
      <c r="E33" s="73">
        <v>2.0625000000000001E-2</v>
      </c>
      <c r="F33" t="s">
        <v>1032</v>
      </c>
      <c r="G33" s="73">
        <v>1.8912037037037036E-2</v>
      </c>
      <c r="H33">
        <v>54</v>
      </c>
      <c r="I33">
        <v>38</v>
      </c>
      <c r="J33" t="s">
        <v>1133</v>
      </c>
      <c r="K33">
        <f t="shared" si="0"/>
        <v>88</v>
      </c>
      <c r="L33" t="str">
        <f>+VLOOKUP(B33,Scores!A:A,1,FALSE)</f>
        <v>Jenni Jones</v>
      </c>
    </row>
    <row r="34" spans="1:12" hidden="1" x14ac:dyDescent="0.2">
      <c r="A34">
        <v>83</v>
      </c>
      <c r="B34" t="s">
        <v>648</v>
      </c>
      <c r="D34" s="73">
        <v>2.1608796296296296E-2</v>
      </c>
      <c r="E34" s="73">
        <v>2.1412037037037035E-2</v>
      </c>
      <c r="F34" t="s">
        <v>1036</v>
      </c>
      <c r="G34" s="73">
        <v>2.0532407407407405E-2</v>
      </c>
      <c r="H34">
        <v>50</v>
      </c>
      <c r="I34">
        <v>36</v>
      </c>
      <c r="K34">
        <f t="shared" si="0"/>
        <v>86</v>
      </c>
      <c r="L34" t="str">
        <f>+VLOOKUP(B34,Scores!A:A,1,FALSE)</f>
        <v>Joanne Dickey</v>
      </c>
    </row>
    <row r="35" spans="1:12" hidden="1" x14ac:dyDescent="0.2">
      <c r="A35">
        <v>84</v>
      </c>
      <c r="B35" t="s">
        <v>1121</v>
      </c>
      <c r="D35" s="73">
        <v>2.164351851851852E-2</v>
      </c>
      <c r="E35" s="73">
        <v>2.119212962962963E-2</v>
      </c>
      <c r="F35" t="s">
        <v>1031</v>
      </c>
      <c r="G35" s="73">
        <v>1.8078703703703704E-2</v>
      </c>
      <c r="H35">
        <v>57</v>
      </c>
      <c r="I35">
        <v>37</v>
      </c>
      <c r="K35">
        <f t="shared" si="0"/>
        <v>87</v>
      </c>
      <c r="L35" t="str">
        <f>+VLOOKUP(B35,Scores!A:A,1,FALSE)</f>
        <v>Avril Acres</v>
      </c>
    </row>
    <row r="36" spans="1:12" hidden="1" x14ac:dyDescent="0.2">
      <c r="A36">
        <v>86</v>
      </c>
      <c r="B36" t="s">
        <v>984</v>
      </c>
      <c r="D36" s="73">
        <v>2.179398148148148E-2</v>
      </c>
      <c r="E36" s="73">
        <v>2.1550925925925928E-2</v>
      </c>
      <c r="F36" t="s">
        <v>44</v>
      </c>
      <c r="G36" t="s">
        <v>44</v>
      </c>
      <c r="H36" t="s">
        <v>44</v>
      </c>
      <c r="I36">
        <v>35</v>
      </c>
      <c r="K36">
        <f t="shared" si="0"/>
        <v>85</v>
      </c>
      <c r="L36" t="str">
        <f>+VLOOKUP(B36,Scores!A:A,1,FALSE)</f>
        <v>Gwendoline Campbell</v>
      </c>
    </row>
    <row r="37" spans="1:12" hidden="1" x14ac:dyDescent="0.2">
      <c r="A37">
        <v>90</v>
      </c>
      <c r="B37" t="s">
        <v>667</v>
      </c>
      <c r="D37" s="73">
        <v>2.2222222222222223E-2</v>
      </c>
      <c r="E37" s="73">
        <v>2.1724537037037039E-2</v>
      </c>
      <c r="F37" t="s">
        <v>1032</v>
      </c>
      <c r="G37" s="73">
        <v>2.0127314814814817E-2</v>
      </c>
      <c r="H37">
        <v>51</v>
      </c>
      <c r="I37">
        <v>34</v>
      </c>
      <c r="K37">
        <f t="shared" si="0"/>
        <v>84</v>
      </c>
      <c r="L37" t="str">
        <f>+VLOOKUP(B37,Scores!A:A,1,FALSE)</f>
        <v>Joanne Hart</v>
      </c>
    </row>
    <row r="38" spans="1:12" x14ac:dyDescent="0.2">
      <c r="A38">
        <v>103</v>
      </c>
      <c r="B38" t="s">
        <v>1198</v>
      </c>
      <c r="D38" s="73">
        <v>2.2962962962962966E-2</v>
      </c>
      <c r="E38" s="73">
        <v>2.2499999999999996E-2</v>
      </c>
      <c r="F38" t="s">
        <v>44</v>
      </c>
      <c r="G38" t="s">
        <v>44</v>
      </c>
      <c r="H38" t="s">
        <v>44</v>
      </c>
      <c r="I38">
        <v>31</v>
      </c>
      <c r="K38">
        <f t="shared" si="0"/>
        <v>81</v>
      </c>
      <c r="L38" t="str">
        <f>+VLOOKUP(B38,Scores!A:A,1,FALSE)</f>
        <v>Daryl Copleston-Jobling</v>
      </c>
    </row>
    <row r="39" spans="1:12" hidden="1" x14ac:dyDescent="0.2">
      <c r="A39">
        <v>110</v>
      </c>
      <c r="B39" t="s">
        <v>1117</v>
      </c>
      <c r="D39" s="73">
        <v>2.3402777777777783E-2</v>
      </c>
      <c r="E39" s="73">
        <v>2.2789351851851852E-2</v>
      </c>
      <c r="F39" t="s">
        <v>1036</v>
      </c>
      <c r="G39" s="73">
        <v>2.2789351851851852E-2</v>
      </c>
      <c r="H39">
        <v>45</v>
      </c>
      <c r="I39">
        <v>33</v>
      </c>
      <c r="K39">
        <f t="shared" si="0"/>
        <v>83</v>
      </c>
      <c r="L39" t="str">
        <f>+VLOOKUP(B39,Scores!A:A,1,FALSE)</f>
        <v>Sophie Falkiner</v>
      </c>
    </row>
    <row r="40" spans="1:12" hidden="1" x14ac:dyDescent="0.2">
      <c r="A40">
        <v>111</v>
      </c>
      <c r="B40" t="s">
        <v>61</v>
      </c>
      <c r="D40" s="73">
        <v>2.3402777777777783E-2</v>
      </c>
      <c r="E40" s="73">
        <v>2.2789351851851852E-2</v>
      </c>
      <c r="F40" t="s">
        <v>1036</v>
      </c>
      <c r="G40" s="73">
        <v>2.1689814814814815E-2</v>
      </c>
      <c r="H40">
        <v>47</v>
      </c>
      <c r="I40">
        <v>33</v>
      </c>
      <c r="K40">
        <f t="shared" si="0"/>
        <v>83</v>
      </c>
      <c r="L40" t="str">
        <f>+VLOOKUP(B40,Scores!A:A,1,FALSE)</f>
        <v>Niki Felton</v>
      </c>
    </row>
    <row r="41" spans="1:12" x14ac:dyDescent="0.2">
      <c r="A41">
        <v>113</v>
      </c>
      <c r="B41" t="s">
        <v>1199</v>
      </c>
      <c r="D41" s="73">
        <v>2.3553240740740739E-2</v>
      </c>
      <c r="E41" s="73">
        <v>2.3298611111111107E-2</v>
      </c>
      <c r="F41" t="s">
        <v>44</v>
      </c>
      <c r="G41" t="s">
        <v>44</v>
      </c>
      <c r="H41" t="s">
        <v>44</v>
      </c>
      <c r="I41">
        <v>31</v>
      </c>
      <c r="K41">
        <f t="shared" si="0"/>
        <v>81</v>
      </c>
      <c r="L41" t="str">
        <f>+VLOOKUP(B41,Scores!A:A,1,FALSE)</f>
        <v>Joy Johnson</v>
      </c>
    </row>
    <row r="42" spans="1:12" hidden="1" x14ac:dyDescent="0.2">
      <c r="A42">
        <v>122</v>
      </c>
      <c r="B42" t="s">
        <v>51</v>
      </c>
      <c r="D42" s="73">
        <v>2.4016203703703706E-2</v>
      </c>
      <c r="E42" s="73">
        <v>2.3576388888888893E-2</v>
      </c>
      <c r="F42" t="s">
        <v>1030</v>
      </c>
      <c r="G42" s="73">
        <v>1.5150462962962963E-2</v>
      </c>
      <c r="H42">
        <v>59</v>
      </c>
      <c r="I42">
        <v>30</v>
      </c>
      <c r="K42">
        <f t="shared" si="0"/>
        <v>80</v>
      </c>
      <c r="L42" t="str">
        <f>+VLOOKUP(B42,Scores!A:A,1,FALSE)</f>
        <v>David Bayle</v>
      </c>
    </row>
    <row r="43" spans="1:12" hidden="1" x14ac:dyDescent="0.2">
      <c r="A43">
        <v>133</v>
      </c>
      <c r="B43" t="s">
        <v>1043</v>
      </c>
      <c r="D43" s="73">
        <v>2.4502314814814814E-2</v>
      </c>
      <c r="E43" s="73">
        <v>2.4027777777777776E-2</v>
      </c>
      <c r="F43" t="s">
        <v>44</v>
      </c>
      <c r="G43" t="s">
        <v>44</v>
      </c>
      <c r="H43" t="s">
        <v>44</v>
      </c>
      <c r="I43">
        <v>30</v>
      </c>
      <c r="K43">
        <f t="shared" si="0"/>
        <v>80</v>
      </c>
      <c r="L43" t="str">
        <f>+VLOOKUP(B43,Scores!A:A,1,FALSE)</f>
        <v>Kayleigh Gardner</v>
      </c>
    </row>
    <row r="44" spans="1:12" hidden="1" x14ac:dyDescent="0.2">
      <c r="A44">
        <v>137</v>
      </c>
      <c r="B44" t="s">
        <v>58</v>
      </c>
      <c r="D44" s="73">
        <v>2.4641203703703703E-2</v>
      </c>
      <c r="E44" s="73">
        <v>2.4166666666666666E-2</v>
      </c>
      <c r="F44" t="s">
        <v>1032</v>
      </c>
      <c r="G44" s="73">
        <v>1.877314814814815E-2</v>
      </c>
      <c r="H44">
        <v>55</v>
      </c>
      <c r="I44">
        <v>29</v>
      </c>
      <c r="K44">
        <f t="shared" si="0"/>
        <v>79</v>
      </c>
      <c r="L44" t="str">
        <f>+VLOOKUP(B44,Scores!A:A,1,FALSE)</f>
        <v>Angela Thorpe</v>
      </c>
    </row>
    <row r="45" spans="1:12" hidden="1" x14ac:dyDescent="0.2">
      <c r="A45">
        <v>148</v>
      </c>
      <c r="B45" t="s">
        <v>1146</v>
      </c>
      <c r="D45" s="73">
        <v>2.5138888888888891E-2</v>
      </c>
      <c r="E45" s="73">
        <v>2.4664351851851851E-2</v>
      </c>
      <c r="F45" t="s">
        <v>1036</v>
      </c>
      <c r="G45" s="73">
        <v>2.3958333333333331E-2</v>
      </c>
      <c r="H45">
        <v>43</v>
      </c>
      <c r="I45">
        <v>28</v>
      </c>
      <c r="K45">
        <f t="shared" si="0"/>
        <v>78</v>
      </c>
      <c r="L45" t="str">
        <f>+VLOOKUP(B45,Scores!A:A,1,FALSE)</f>
        <v>Sarah Clarke</v>
      </c>
    </row>
    <row r="46" spans="1:12" hidden="1" x14ac:dyDescent="0.2">
      <c r="A46">
        <v>152</v>
      </c>
      <c r="B46" t="s">
        <v>1037</v>
      </c>
      <c r="D46" s="73">
        <v>2.5381944444444443E-2</v>
      </c>
      <c r="E46" s="73">
        <v>2.4918981481481483E-2</v>
      </c>
      <c r="F46" t="s">
        <v>1032</v>
      </c>
      <c r="G46" s="73">
        <v>2.0162037037037037E-2</v>
      </c>
      <c r="H46">
        <v>51</v>
      </c>
      <c r="I46">
        <v>27</v>
      </c>
      <c r="K46">
        <f t="shared" si="0"/>
        <v>77</v>
      </c>
      <c r="L46" t="str">
        <f>+VLOOKUP(B46,Scores!A:A,1,FALSE)</f>
        <v>Gaynor Murray</v>
      </c>
    </row>
    <row r="47" spans="1:12" x14ac:dyDescent="0.2">
      <c r="A47">
        <v>159</v>
      </c>
      <c r="B47" t="s">
        <v>1200</v>
      </c>
      <c r="D47" s="73">
        <v>2.5995370370370367E-2</v>
      </c>
      <c r="E47" s="73">
        <v>2.5717592592592594E-2</v>
      </c>
      <c r="F47" t="s">
        <v>44</v>
      </c>
      <c r="G47" t="s">
        <v>44</v>
      </c>
      <c r="H47" t="s">
        <v>44</v>
      </c>
      <c r="I47">
        <v>26</v>
      </c>
      <c r="K47">
        <f t="shared" si="0"/>
        <v>76</v>
      </c>
      <c r="L47" t="str">
        <f>+VLOOKUP(B47,Scores!A:A,1,FALSE)</f>
        <v>Suzanne O'Connell</v>
      </c>
    </row>
    <row r="48" spans="1:12" hidden="1" x14ac:dyDescent="0.2">
      <c r="A48">
        <v>166</v>
      </c>
      <c r="B48" t="s">
        <v>991</v>
      </c>
      <c r="D48" s="73">
        <v>2.6331018518518517E-2</v>
      </c>
      <c r="E48" s="73">
        <v>2.584490740740741E-2</v>
      </c>
      <c r="F48" t="s">
        <v>44</v>
      </c>
      <c r="G48" t="s">
        <v>44</v>
      </c>
      <c r="H48" t="s">
        <v>44</v>
      </c>
      <c r="I48">
        <v>25</v>
      </c>
      <c r="K48">
        <f t="shared" si="0"/>
        <v>75</v>
      </c>
      <c r="L48" t="str">
        <f>+VLOOKUP(B48,Scores!A:A,1,FALSE)</f>
        <v>Louise Parsons</v>
      </c>
    </row>
    <row r="49" spans="1:12" x14ac:dyDescent="0.2">
      <c r="A49">
        <v>177</v>
      </c>
      <c r="B49" t="s">
        <v>1201</v>
      </c>
      <c r="D49" s="73">
        <v>2.7314814814814816E-2</v>
      </c>
      <c r="E49" s="73">
        <v>2.6747685185185183E-2</v>
      </c>
      <c r="F49" t="s">
        <v>44</v>
      </c>
      <c r="G49" t="s">
        <v>44</v>
      </c>
      <c r="H49" t="s">
        <v>44</v>
      </c>
      <c r="I49">
        <v>29</v>
      </c>
      <c r="K49">
        <f t="shared" si="0"/>
        <v>79</v>
      </c>
      <c r="L49" t="str">
        <f>+VLOOKUP(B49,Scores!A:A,1,FALSE)</f>
        <v>Stephen Mugele</v>
      </c>
    </row>
    <row r="50" spans="1:12" hidden="1" x14ac:dyDescent="0.2">
      <c r="A50">
        <v>178</v>
      </c>
      <c r="B50" t="s">
        <v>60</v>
      </c>
      <c r="D50" s="73">
        <v>2.837962962962963E-2</v>
      </c>
      <c r="E50" s="73">
        <v>2.7696759259259258E-2</v>
      </c>
      <c r="F50" t="s">
        <v>1036</v>
      </c>
      <c r="G50" s="73">
        <v>2.3321759259259261E-2</v>
      </c>
      <c r="H50">
        <v>44</v>
      </c>
      <c r="I50">
        <v>24</v>
      </c>
      <c r="K50">
        <f t="shared" si="0"/>
        <v>74</v>
      </c>
      <c r="L50" t="str">
        <f>+VLOOKUP(B50,Scores!A:A,1,FALSE)</f>
        <v>Joan Barker</v>
      </c>
    </row>
    <row r="51" spans="1:12" hidden="1" x14ac:dyDescent="0.2">
      <c r="A51">
        <v>194</v>
      </c>
      <c r="B51" t="s">
        <v>988</v>
      </c>
      <c r="D51" s="73">
        <v>2.837962962962963E-2</v>
      </c>
      <c r="E51" s="73">
        <v>2.7696759259259258E-2</v>
      </c>
      <c r="F51" t="s">
        <v>44</v>
      </c>
      <c r="G51" t="s">
        <v>44</v>
      </c>
      <c r="H51" t="s">
        <v>44</v>
      </c>
      <c r="I51">
        <v>24</v>
      </c>
      <c r="K51">
        <f t="shared" si="0"/>
        <v>74</v>
      </c>
      <c r="L51" t="str">
        <f>+VLOOKUP(B51,Scores!A:A,1,FALSE)</f>
        <v>Stracey Brookman</v>
      </c>
    </row>
    <row r="52" spans="1:12" x14ac:dyDescent="0.2">
      <c r="A52">
        <v>198</v>
      </c>
      <c r="B52" t="s">
        <v>1202</v>
      </c>
      <c r="D52" s="73">
        <v>2.8680555555555553E-2</v>
      </c>
      <c r="E52" s="73">
        <v>2.8194444444444442E-2</v>
      </c>
      <c r="F52" t="s">
        <v>1036</v>
      </c>
      <c r="G52" s="73">
        <v>2.7534722222222221E-2</v>
      </c>
      <c r="H52">
        <v>37</v>
      </c>
      <c r="I52">
        <v>22</v>
      </c>
      <c r="K52">
        <f t="shared" si="0"/>
        <v>72</v>
      </c>
      <c r="L52" t="str">
        <f>+VLOOKUP(B52,Scores!A:A,1,FALSE)</f>
        <v>Louise Foster</v>
      </c>
    </row>
    <row r="53" spans="1:12" hidden="1" x14ac:dyDescent="0.2">
      <c r="A53">
        <v>201</v>
      </c>
      <c r="B53" t="s">
        <v>936</v>
      </c>
      <c r="D53" s="73">
        <v>2.8865740740740744E-2</v>
      </c>
      <c r="E53" s="73">
        <v>2.8194444444444442E-2</v>
      </c>
      <c r="F53" t="s">
        <v>44</v>
      </c>
      <c r="G53" t="s">
        <v>44</v>
      </c>
      <c r="H53" t="s">
        <v>44</v>
      </c>
      <c r="I53">
        <v>22</v>
      </c>
      <c r="K53">
        <f t="shared" si="0"/>
        <v>72</v>
      </c>
      <c r="L53" t="str">
        <f>+VLOOKUP(B53,Scores!A:A,1,FALSE)</f>
        <v>Ashleigh Newbury</v>
      </c>
    </row>
    <row r="54" spans="1:12" x14ac:dyDescent="0.2">
      <c r="A54">
        <v>205</v>
      </c>
      <c r="B54" t="s">
        <v>1203</v>
      </c>
      <c r="D54" s="73">
        <v>2.8958333333333336E-2</v>
      </c>
      <c r="E54" s="73">
        <v>2.8391203703703707E-2</v>
      </c>
      <c r="F54" t="s">
        <v>1036</v>
      </c>
      <c r="G54" s="73">
        <v>2.4027777777777776E-2</v>
      </c>
      <c r="H54">
        <v>37</v>
      </c>
      <c r="I54">
        <v>28</v>
      </c>
      <c r="K54">
        <f t="shared" si="0"/>
        <v>78</v>
      </c>
      <c r="L54" t="str">
        <f>+VLOOKUP(B54,Scores!A:A,1,FALSE)</f>
        <v>Peter Smith</v>
      </c>
    </row>
    <row r="55" spans="1:12" hidden="1" x14ac:dyDescent="0.2">
      <c r="A55">
        <v>213</v>
      </c>
      <c r="B55" t="s">
        <v>1060</v>
      </c>
      <c r="D55" s="73">
        <v>2.9421296296296296E-2</v>
      </c>
      <c r="E55" s="73">
        <v>2.8773148148148145E-2</v>
      </c>
      <c r="F55" t="s">
        <v>44</v>
      </c>
      <c r="G55" t="s">
        <v>44</v>
      </c>
      <c r="H55" t="s">
        <v>44</v>
      </c>
      <c r="I55">
        <v>20</v>
      </c>
      <c r="K55">
        <f t="shared" si="0"/>
        <v>70</v>
      </c>
      <c r="L55" t="str">
        <f>+VLOOKUP(B55,Scores!A:A,1,FALSE)</f>
        <v>Sophie Blumenthal</v>
      </c>
    </row>
    <row r="56" spans="1:12" hidden="1" x14ac:dyDescent="0.2">
      <c r="A56">
        <v>218</v>
      </c>
      <c r="B56" t="s">
        <v>894</v>
      </c>
      <c r="D56" s="73">
        <v>3.0624999999999999E-2</v>
      </c>
      <c r="E56" s="73">
        <v>2.9976851851851852E-2</v>
      </c>
      <c r="F56" t="s">
        <v>44</v>
      </c>
      <c r="G56" t="s">
        <v>44</v>
      </c>
      <c r="H56" t="s">
        <v>44</v>
      </c>
      <c r="I56">
        <v>19</v>
      </c>
      <c r="K56">
        <f t="shared" si="0"/>
        <v>69</v>
      </c>
      <c r="L56" t="str">
        <f>+VLOOKUP(B56,Scores!A:A,1,FALSE)</f>
        <v>Sarah Austin</v>
      </c>
    </row>
    <row r="57" spans="1:12" x14ac:dyDescent="0.2">
      <c r="A57">
        <v>222</v>
      </c>
      <c r="B57" t="s">
        <v>1204</v>
      </c>
      <c r="D57" s="73">
        <v>3.1504629629629625E-2</v>
      </c>
      <c r="E57" s="73">
        <v>3.0821759259259257E-2</v>
      </c>
      <c r="F57" t="s">
        <v>44</v>
      </c>
      <c r="G57" t="s">
        <v>44</v>
      </c>
      <c r="H57" t="s">
        <v>44</v>
      </c>
      <c r="I57">
        <v>18</v>
      </c>
      <c r="K57">
        <f t="shared" si="0"/>
        <v>68</v>
      </c>
      <c r="L57" t="str">
        <f>+VLOOKUP(B57,Scores!A:A,1,FALSE)</f>
        <v>Samantha Coombs</v>
      </c>
    </row>
    <row r="58" spans="1:12" x14ac:dyDescent="0.2">
      <c r="A58">
        <v>230</v>
      </c>
      <c r="B58" t="s">
        <v>1205</v>
      </c>
      <c r="D58" s="73">
        <v>3.4270833333333334E-2</v>
      </c>
      <c r="E58" s="73">
        <v>3.3576388888888892E-2</v>
      </c>
      <c r="F58" t="s">
        <v>44</v>
      </c>
      <c r="G58" t="s">
        <v>44</v>
      </c>
      <c r="H58" t="s">
        <v>44</v>
      </c>
      <c r="I58">
        <v>17</v>
      </c>
      <c r="K58">
        <f t="shared" si="0"/>
        <v>67</v>
      </c>
      <c r="L58" t="str">
        <f>+VLOOKUP(B58,Scores!A:A,1,FALSE)</f>
        <v>Charlotte Davies</v>
      </c>
    </row>
  </sheetData>
  <autoFilter ref="A1:L58" xr:uid="{F8FB92E5-5A7C-4EEC-935C-DE6F6BD24841}">
    <filterColumn colId="11">
      <filters>
        <filter val="#N/A"/>
      </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4"/>
  <sheetViews>
    <sheetView workbookViewId="0">
      <selection activeCell="L1" sqref="L1"/>
    </sheetView>
  </sheetViews>
  <sheetFormatPr baseColWidth="10" defaultColWidth="8.832031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5" width="8.1640625" bestFit="1" customWidth="1"/>
    <col min="6" max="6" width="6.1640625" bestFit="1" customWidth="1"/>
    <col min="7" max="7" width="8.5" bestFit="1" customWidth="1"/>
    <col min="8" max="9" width="7.83203125" bestFit="1" customWidth="1"/>
    <col min="10" max="10" width="17.83203125" customWidth="1"/>
    <col min="11" max="11" width="10" bestFit="1" customWidth="1"/>
    <col min="12" max="12" width="25.5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x14ac:dyDescent="0.2">
      <c r="A2">
        <v>1</v>
      </c>
      <c r="B2" t="s">
        <v>939</v>
      </c>
      <c r="D2" s="73">
        <v>1.2349537037037039E-2</v>
      </c>
      <c r="E2" s="73">
        <v>1.2326388888888888E-2</v>
      </c>
      <c r="F2" t="s">
        <v>1028</v>
      </c>
      <c r="G2" s="73">
        <v>1.2129629629629629E-2</v>
      </c>
      <c r="H2">
        <v>74</v>
      </c>
      <c r="I2">
        <v>50</v>
      </c>
      <c r="J2" t="s">
        <v>1259</v>
      </c>
      <c r="K2">
        <f>I2+50</f>
        <v>100</v>
      </c>
      <c r="L2" t="str">
        <f>+VLOOKUP(B2,Scores!A:A,1,FALSE)</f>
        <v>Mike Sankey</v>
      </c>
    </row>
    <row r="3" spans="1:12" x14ac:dyDescent="0.2">
      <c r="A3">
        <v>2</v>
      </c>
      <c r="B3" t="s">
        <v>632</v>
      </c>
      <c r="D3" s="73">
        <v>1.2442129629629629E-2</v>
      </c>
      <c r="E3" s="73">
        <v>1.2430555555555554E-2</v>
      </c>
      <c r="F3" t="s">
        <v>1028</v>
      </c>
      <c r="G3" s="73">
        <v>1.1655092592592594E-2</v>
      </c>
      <c r="H3">
        <v>77</v>
      </c>
      <c r="I3">
        <v>49</v>
      </c>
      <c r="J3" t="s">
        <v>1260</v>
      </c>
      <c r="K3">
        <f t="shared" ref="K3:K44" si="0">I3+50</f>
        <v>99</v>
      </c>
      <c r="L3" t="str">
        <f>+VLOOKUP(B3,Scores!A:A,1,FALSE)</f>
        <v>Paul Herbert</v>
      </c>
    </row>
    <row r="4" spans="1:12" x14ac:dyDescent="0.2">
      <c r="A4">
        <v>6</v>
      </c>
      <c r="B4" t="s">
        <v>39</v>
      </c>
      <c r="D4" s="73">
        <v>1.3449074074074073E-2</v>
      </c>
      <c r="E4" s="73">
        <v>1.3414351851851851E-2</v>
      </c>
      <c r="F4" t="s">
        <v>1191</v>
      </c>
      <c r="G4" s="73">
        <v>1.1261574074074071E-2</v>
      </c>
      <c r="H4">
        <v>80</v>
      </c>
      <c r="I4">
        <v>47</v>
      </c>
      <c r="J4" t="s">
        <v>1260</v>
      </c>
      <c r="K4">
        <f t="shared" si="0"/>
        <v>97</v>
      </c>
      <c r="L4" t="str">
        <f>+VLOOKUP(B4,Scores!A:A,1,FALSE)</f>
        <v>Terry Dowling</v>
      </c>
    </row>
    <row r="5" spans="1:12" x14ac:dyDescent="0.2">
      <c r="A5">
        <v>9</v>
      </c>
      <c r="B5" t="s">
        <v>1261</v>
      </c>
      <c r="D5" s="73">
        <v>1.4155092592592592E-2</v>
      </c>
      <c r="E5" s="73">
        <v>1.3206018518518518E-2</v>
      </c>
      <c r="F5" t="s">
        <v>44</v>
      </c>
      <c r="G5" t="s">
        <v>44</v>
      </c>
      <c r="H5" t="s">
        <v>44</v>
      </c>
      <c r="I5">
        <v>48</v>
      </c>
      <c r="K5">
        <f t="shared" si="0"/>
        <v>98</v>
      </c>
      <c r="L5" t="str">
        <f>+VLOOKUP(B5,Scores!A:A,1,FALSE)</f>
        <v>Christopher Lionnet</v>
      </c>
    </row>
    <row r="6" spans="1:12" x14ac:dyDescent="0.2">
      <c r="A6">
        <v>14</v>
      </c>
      <c r="B6" t="s">
        <v>42</v>
      </c>
      <c r="D6" s="73">
        <v>1.4548611111111111E-2</v>
      </c>
      <c r="E6" s="73">
        <v>1.4583333333333332E-2</v>
      </c>
      <c r="F6" t="s">
        <v>1040</v>
      </c>
      <c r="G6" s="73">
        <v>1.1770833333333333E-2</v>
      </c>
      <c r="H6">
        <v>87</v>
      </c>
      <c r="I6">
        <v>50</v>
      </c>
      <c r="J6" t="s">
        <v>1262</v>
      </c>
      <c r="K6">
        <f t="shared" si="0"/>
        <v>100</v>
      </c>
      <c r="L6" t="str">
        <f>+VLOOKUP(B6,Scores!A:A,1,FALSE)</f>
        <v>Maureen Dowling</v>
      </c>
    </row>
    <row r="7" spans="1:12" x14ac:dyDescent="0.2">
      <c r="A7">
        <v>15</v>
      </c>
      <c r="B7" t="s">
        <v>1216</v>
      </c>
      <c r="D7" s="73">
        <v>1.4814814814814814E-2</v>
      </c>
      <c r="E7" s="73">
        <v>1.4791666666666668E-2</v>
      </c>
      <c r="F7" t="s">
        <v>44</v>
      </c>
      <c r="G7" t="s">
        <v>44</v>
      </c>
      <c r="H7" t="s">
        <v>44</v>
      </c>
      <c r="I7">
        <v>46</v>
      </c>
      <c r="K7">
        <f t="shared" si="0"/>
        <v>96</v>
      </c>
      <c r="L7" t="str">
        <f>+VLOOKUP(B7,Scores!A:A,1,FALSE)</f>
        <v>Julian Fairley</v>
      </c>
    </row>
    <row r="8" spans="1:12" x14ac:dyDescent="0.2">
      <c r="A8">
        <v>17</v>
      </c>
      <c r="B8" t="s">
        <v>882</v>
      </c>
      <c r="D8" s="73">
        <v>1.4976851851851852E-2</v>
      </c>
      <c r="E8" s="73">
        <v>1.4872685185185185E-2</v>
      </c>
      <c r="F8" t="s">
        <v>1030</v>
      </c>
      <c r="G8" s="73">
        <v>1.4467592592592593E-2</v>
      </c>
      <c r="H8">
        <v>62</v>
      </c>
      <c r="I8">
        <v>45</v>
      </c>
      <c r="J8" t="s">
        <v>1035</v>
      </c>
      <c r="K8">
        <f t="shared" si="0"/>
        <v>95</v>
      </c>
      <c r="L8" t="str">
        <f>+VLOOKUP(B8,Scores!A:A,1,FALSE)</f>
        <v>James Gladwell</v>
      </c>
    </row>
    <row r="9" spans="1:12" x14ac:dyDescent="0.2">
      <c r="A9">
        <v>18</v>
      </c>
      <c r="B9" t="s">
        <v>1132</v>
      </c>
      <c r="D9" s="73">
        <v>1.5023148148148148E-2</v>
      </c>
      <c r="E9" s="73">
        <v>1.4988425925925926E-2</v>
      </c>
      <c r="F9" t="s">
        <v>44</v>
      </c>
      <c r="G9" t="s">
        <v>44</v>
      </c>
      <c r="H9" t="s">
        <v>44</v>
      </c>
      <c r="I9">
        <v>44</v>
      </c>
      <c r="K9">
        <f t="shared" si="0"/>
        <v>94</v>
      </c>
      <c r="L9" t="str">
        <f>+VLOOKUP(B9,Scores!A:A,1,FALSE)</f>
        <v>David Blackburne</v>
      </c>
    </row>
    <row r="10" spans="1:12" x14ac:dyDescent="0.2">
      <c r="A10">
        <v>24</v>
      </c>
      <c r="B10" t="s">
        <v>50</v>
      </c>
      <c r="D10" s="73">
        <v>1.577546296296296E-2</v>
      </c>
      <c r="E10" s="73">
        <v>1.5717592592592592E-2</v>
      </c>
      <c r="F10" t="s">
        <v>1029</v>
      </c>
      <c r="G10" s="73">
        <v>1.5173611111111112E-2</v>
      </c>
      <c r="H10">
        <v>68</v>
      </c>
      <c r="I10">
        <v>49</v>
      </c>
      <c r="J10" t="s">
        <v>1263</v>
      </c>
      <c r="K10">
        <f t="shared" si="0"/>
        <v>99</v>
      </c>
      <c r="L10" t="str">
        <f>+VLOOKUP(B10,Scores!A:A,1,FALSE)</f>
        <v>Laura Readings</v>
      </c>
    </row>
    <row r="11" spans="1:12" x14ac:dyDescent="0.2">
      <c r="A11">
        <v>25</v>
      </c>
      <c r="B11" t="s">
        <v>890</v>
      </c>
      <c r="D11" s="73">
        <v>1.5972222222222224E-2</v>
      </c>
      <c r="E11" s="73">
        <v>1.5902777777777776E-2</v>
      </c>
      <c r="F11" t="s">
        <v>44</v>
      </c>
      <c r="G11" t="s">
        <v>44</v>
      </c>
      <c r="H11" t="s">
        <v>44</v>
      </c>
      <c r="I11">
        <v>48</v>
      </c>
      <c r="J11" t="s">
        <v>1263</v>
      </c>
      <c r="K11">
        <f t="shared" si="0"/>
        <v>98</v>
      </c>
      <c r="L11" t="str">
        <f>+VLOOKUP(B11,Scores!A:A,1,FALSE)</f>
        <v>Sian McBride</v>
      </c>
    </row>
    <row r="12" spans="1:12" x14ac:dyDescent="0.2">
      <c r="A12">
        <v>26</v>
      </c>
      <c r="B12" t="s">
        <v>46</v>
      </c>
      <c r="D12" s="73">
        <v>1.6076388888888887E-2</v>
      </c>
      <c r="E12" s="73">
        <v>1.5972222222222224E-2</v>
      </c>
      <c r="F12" t="s">
        <v>44</v>
      </c>
      <c r="G12" t="s">
        <v>44</v>
      </c>
      <c r="H12" t="s">
        <v>44</v>
      </c>
      <c r="I12">
        <v>43</v>
      </c>
      <c r="K12">
        <f t="shared" si="0"/>
        <v>93</v>
      </c>
      <c r="L12" t="str">
        <f>+VLOOKUP(B12,Scores!A:A,1,FALSE)</f>
        <v>Keith Johnson</v>
      </c>
    </row>
    <row r="13" spans="1:12" x14ac:dyDescent="0.2">
      <c r="A13">
        <v>46</v>
      </c>
      <c r="B13" t="s">
        <v>1236</v>
      </c>
      <c r="D13" s="73">
        <v>1.7106481481481483E-2</v>
      </c>
      <c r="E13" s="73">
        <v>1.7002314814814814E-2</v>
      </c>
      <c r="F13" t="s">
        <v>1191</v>
      </c>
      <c r="G13" s="73">
        <v>1.3946759259259258E-2</v>
      </c>
      <c r="H13">
        <v>74</v>
      </c>
      <c r="I13">
        <v>47</v>
      </c>
      <c r="K13">
        <f t="shared" si="0"/>
        <v>97</v>
      </c>
      <c r="L13" t="str">
        <f>+VLOOKUP(B13,Scores!A:A,1,FALSE)</f>
        <v>Helen Johnson</v>
      </c>
    </row>
    <row r="14" spans="1:12" x14ac:dyDescent="0.2">
      <c r="A14">
        <v>51</v>
      </c>
      <c r="B14" t="s">
        <v>1223</v>
      </c>
      <c r="D14" s="73">
        <v>1.7743055555555557E-2</v>
      </c>
      <c r="E14" s="73">
        <v>1.7592592592592594E-2</v>
      </c>
      <c r="F14" t="s">
        <v>1030</v>
      </c>
      <c r="G14" s="73">
        <v>1.6608796296296299E-2</v>
      </c>
      <c r="H14">
        <v>62</v>
      </c>
      <c r="I14">
        <v>46</v>
      </c>
      <c r="K14">
        <f t="shared" si="0"/>
        <v>96</v>
      </c>
      <c r="L14" t="str">
        <f>+VLOOKUP(B14,Scores!A:A,1,FALSE)</f>
        <v>Emma Inman</v>
      </c>
    </row>
    <row r="15" spans="1:12" x14ac:dyDescent="0.2">
      <c r="A15">
        <v>55</v>
      </c>
      <c r="B15" t="s">
        <v>1059</v>
      </c>
      <c r="D15" s="73">
        <v>1.8217592592592594E-2</v>
      </c>
      <c r="E15" s="73">
        <v>1.8078703703703704E-2</v>
      </c>
      <c r="F15" t="s">
        <v>44</v>
      </c>
      <c r="G15" t="s">
        <v>44</v>
      </c>
      <c r="H15" t="s">
        <v>44</v>
      </c>
      <c r="I15">
        <v>45</v>
      </c>
      <c r="K15">
        <f t="shared" si="0"/>
        <v>95</v>
      </c>
      <c r="L15" t="str">
        <f>+VLOOKUP(B15,Scores!A:A,1,FALSE)</f>
        <v>Julie Fidler</v>
      </c>
    </row>
    <row r="16" spans="1:12" x14ac:dyDescent="0.2">
      <c r="A16">
        <v>62</v>
      </c>
      <c r="B16" t="s">
        <v>653</v>
      </c>
      <c r="D16" s="73">
        <v>1.861111111111111E-2</v>
      </c>
      <c r="E16" s="73">
        <v>1.8449074074074073E-2</v>
      </c>
      <c r="F16" t="s">
        <v>1030</v>
      </c>
      <c r="G16" s="73">
        <v>1.7256944444444446E-2</v>
      </c>
      <c r="H16">
        <v>60</v>
      </c>
      <c r="I16">
        <v>44</v>
      </c>
      <c r="K16">
        <f t="shared" si="0"/>
        <v>94</v>
      </c>
      <c r="L16" t="str">
        <f>+VLOOKUP(B16,Scores!A:A,1,FALSE)</f>
        <v>Andrea Winks</v>
      </c>
    </row>
    <row r="17" spans="1:12" x14ac:dyDescent="0.2">
      <c r="A17">
        <v>63</v>
      </c>
      <c r="B17" t="s">
        <v>53</v>
      </c>
      <c r="D17" s="73">
        <v>1.8726851851851852E-2</v>
      </c>
      <c r="E17" s="73">
        <v>1.8564814814814815E-2</v>
      </c>
      <c r="F17" t="s">
        <v>1032</v>
      </c>
      <c r="G17" s="73">
        <v>1.6238425925925924E-2</v>
      </c>
      <c r="H17">
        <v>55</v>
      </c>
      <c r="I17">
        <v>42</v>
      </c>
      <c r="K17">
        <f t="shared" si="0"/>
        <v>92</v>
      </c>
      <c r="L17" t="str">
        <f>+VLOOKUP(B17,Scores!A:A,1,FALSE)</f>
        <v>Kevin Barker</v>
      </c>
    </row>
    <row r="18" spans="1:12" x14ac:dyDescent="0.2">
      <c r="A18">
        <v>69</v>
      </c>
      <c r="B18" t="s">
        <v>893</v>
      </c>
      <c r="D18" s="73">
        <v>1.9398148148148147E-2</v>
      </c>
      <c r="E18" s="73">
        <v>1.9178240740740742E-2</v>
      </c>
      <c r="F18" t="s">
        <v>44</v>
      </c>
      <c r="G18" t="s">
        <v>44</v>
      </c>
      <c r="H18" t="s">
        <v>44</v>
      </c>
      <c r="I18">
        <v>41</v>
      </c>
      <c r="K18">
        <f t="shared" si="0"/>
        <v>91</v>
      </c>
      <c r="L18" t="str">
        <f>+VLOOKUP(B18,Scores!A:A,1,FALSE)</f>
        <v>Paul Emery</v>
      </c>
    </row>
    <row r="19" spans="1:12" x14ac:dyDescent="0.2">
      <c r="A19">
        <v>71</v>
      </c>
      <c r="B19" t="s">
        <v>1264</v>
      </c>
      <c r="D19" s="73">
        <v>1.951388888888889E-2</v>
      </c>
      <c r="E19" s="73">
        <v>1.9386574074074073E-2</v>
      </c>
      <c r="F19" t="s">
        <v>1032</v>
      </c>
      <c r="G19" s="73">
        <v>1.8831018518518518E-2</v>
      </c>
      <c r="H19">
        <v>55</v>
      </c>
      <c r="I19">
        <v>43</v>
      </c>
      <c r="K19">
        <f t="shared" si="0"/>
        <v>93</v>
      </c>
      <c r="L19" t="str">
        <f>+VLOOKUP(B19,Scores!A:A,1,FALSE)</f>
        <v>Jenny Griffiths</v>
      </c>
    </row>
    <row r="20" spans="1:12" x14ac:dyDescent="0.2">
      <c r="A20">
        <v>75</v>
      </c>
      <c r="B20" t="s">
        <v>1048</v>
      </c>
      <c r="D20" s="73">
        <v>1.9699074074074074E-2</v>
      </c>
      <c r="E20" s="73">
        <v>1.9560185185185184E-2</v>
      </c>
      <c r="F20" t="s">
        <v>44</v>
      </c>
      <c r="G20" t="s">
        <v>44</v>
      </c>
      <c r="H20" t="s">
        <v>44</v>
      </c>
      <c r="I20">
        <v>40</v>
      </c>
      <c r="K20">
        <f t="shared" si="0"/>
        <v>90</v>
      </c>
      <c r="L20" t="str">
        <f>+VLOOKUP(B20,Scores!A:A,1,FALSE)</f>
        <v>Kate Cranford</v>
      </c>
    </row>
    <row r="21" spans="1:12" x14ac:dyDescent="0.2">
      <c r="A21">
        <v>83</v>
      </c>
      <c r="B21" t="s">
        <v>940</v>
      </c>
      <c r="D21" s="73">
        <v>2.0173611111111111E-2</v>
      </c>
      <c r="E21" s="73">
        <v>1.9780092592592592E-2</v>
      </c>
      <c r="F21" t="s">
        <v>44</v>
      </c>
      <c r="G21" t="s">
        <v>44</v>
      </c>
      <c r="H21" t="s">
        <v>44</v>
      </c>
      <c r="I21">
        <v>42</v>
      </c>
      <c r="K21">
        <f t="shared" si="0"/>
        <v>92</v>
      </c>
      <c r="L21" t="str">
        <f>+VLOOKUP(B21,Scores!A:A,1,FALSE)</f>
        <v>Nicola Kelly</v>
      </c>
    </row>
    <row r="22" spans="1:12" x14ac:dyDescent="0.2">
      <c r="A22">
        <v>84</v>
      </c>
      <c r="B22" t="s">
        <v>640</v>
      </c>
      <c r="D22" s="73">
        <v>2.0173611111111111E-2</v>
      </c>
      <c r="E22" s="73">
        <v>1.9791666666666666E-2</v>
      </c>
      <c r="F22" t="s">
        <v>1036</v>
      </c>
      <c r="G22" s="73">
        <v>1.7314814814814814E-2</v>
      </c>
      <c r="H22">
        <v>52</v>
      </c>
      <c r="I22">
        <v>39</v>
      </c>
      <c r="K22">
        <f t="shared" si="0"/>
        <v>89</v>
      </c>
      <c r="L22" t="str">
        <f>+VLOOKUP(B22,Scores!A:A,1,FALSE)</f>
        <v>Michael Hobbs</v>
      </c>
    </row>
    <row r="23" spans="1:12" x14ac:dyDescent="0.2">
      <c r="A23">
        <v>90</v>
      </c>
      <c r="B23" t="s">
        <v>54</v>
      </c>
      <c r="D23" s="73">
        <v>2.045138888888889E-2</v>
      </c>
      <c r="E23" s="73">
        <v>2.0266203703703703E-2</v>
      </c>
      <c r="F23" t="s">
        <v>1032</v>
      </c>
      <c r="G23" s="73">
        <v>1.6157407407407409E-2</v>
      </c>
      <c r="H23">
        <v>55</v>
      </c>
      <c r="I23">
        <v>38</v>
      </c>
      <c r="K23">
        <f t="shared" si="0"/>
        <v>88</v>
      </c>
      <c r="L23" t="str">
        <f>+VLOOKUP(B23,Scores!A:A,1,FALSE)</f>
        <v>Chris Vaal</v>
      </c>
    </row>
    <row r="24" spans="1:12" x14ac:dyDescent="0.2">
      <c r="A24">
        <v>94</v>
      </c>
      <c r="B24" t="s">
        <v>1265</v>
      </c>
      <c r="D24" s="73">
        <v>2.0601851851851854E-2</v>
      </c>
      <c r="E24" s="73">
        <v>2.0405092592592593E-2</v>
      </c>
      <c r="F24" t="s">
        <v>44</v>
      </c>
      <c r="G24" t="s">
        <v>44</v>
      </c>
      <c r="H24" t="s">
        <v>44</v>
      </c>
      <c r="I24">
        <v>37</v>
      </c>
      <c r="K24">
        <f t="shared" si="0"/>
        <v>87</v>
      </c>
      <c r="L24" t="str">
        <f>+VLOOKUP(B24,Scores!A:A,1,FALSE)</f>
        <v>Ian Matthews</v>
      </c>
    </row>
    <row r="25" spans="1:12" x14ac:dyDescent="0.2">
      <c r="A25">
        <v>103</v>
      </c>
      <c r="B25" t="s">
        <v>942</v>
      </c>
      <c r="D25" s="73">
        <v>2.1134259259259259E-2</v>
      </c>
      <c r="E25" s="73">
        <v>2.0914351851851851E-2</v>
      </c>
      <c r="F25" t="s">
        <v>1036</v>
      </c>
      <c r="G25" s="73">
        <v>2.0046296296296295E-2</v>
      </c>
      <c r="H25">
        <v>51</v>
      </c>
      <c r="I25">
        <v>41</v>
      </c>
      <c r="K25">
        <f t="shared" si="0"/>
        <v>91</v>
      </c>
      <c r="L25" t="str">
        <f>+VLOOKUP(B25,Scores!A:A,1,FALSE)</f>
        <v>Joanne Marston</v>
      </c>
    </row>
    <row r="26" spans="1:12" x14ac:dyDescent="0.2">
      <c r="A26">
        <v>109</v>
      </c>
      <c r="B26" t="s">
        <v>885</v>
      </c>
      <c r="D26" s="73">
        <v>2.1342592592592594E-2</v>
      </c>
      <c r="E26" s="73">
        <v>2.1122685185185185E-2</v>
      </c>
      <c r="F26" t="s">
        <v>44</v>
      </c>
      <c r="G26" t="s">
        <v>44</v>
      </c>
      <c r="H26" t="s">
        <v>44</v>
      </c>
      <c r="I26">
        <v>40</v>
      </c>
      <c r="K26">
        <f t="shared" si="0"/>
        <v>90</v>
      </c>
      <c r="L26" t="str">
        <f>+VLOOKUP(B26,Scores!A:A,1,FALSE)</f>
        <v>Moyna Miller</v>
      </c>
    </row>
    <row r="27" spans="1:12" x14ac:dyDescent="0.2">
      <c r="A27">
        <v>114</v>
      </c>
      <c r="B27" t="s">
        <v>643</v>
      </c>
      <c r="D27" s="73">
        <v>2.1689814814814815E-2</v>
      </c>
      <c r="E27" s="73">
        <v>2.1516203703703704E-2</v>
      </c>
      <c r="F27" t="s">
        <v>1036</v>
      </c>
      <c r="G27" s="73">
        <v>2.0312500000000001E-2</v>
      </c>
      <c r="H27">
        <v>51</v>
      </c>
      <c r="I27">
        <v>39</v>
      </c>
      <c r="K27">
        <f t="shared" si="0"/>
        <v>89</v>
      </c>
      <c r="L27" t="str">
        <f>+VLOOKUP(B27,Scores!A:A,1,FALSE)</f>
        <v>Joanne Hobbs</v>
      </c>
    </row>
    <row r="28" spans="1:12" x14ac:dyDescent="0.2">
      <c r="A28">
        <v>121</v>
      </c>
      <c r="B28" t="s">
        <v>1230</v>
      </c>
      <c r="D28" s="73">
        <v>2.2280092592592591E-2</v>
      </c>
      <c r="E28" s="73">
        <v>2.1979166666666664E-2</v>
      </c>
      <c r="F28" t="s">
        <v>1032</v>
      </c>
      <c r="G28" s="73">
        <v>1.8506944444444444E-2</v>
      </c>
      <c r="H28">
        <v>56</v>
      </c>
      <c r="I28">
        <v>38</v>
      </c>
      <c r="K28">
        <f t="shared" si="0"/>
        <v>88</v>
      </c>
      <c r="L28" t="str">
        <f>+VLOOKUP(B28,Scores!A:A,1,FALSE)</f>
        <v>Catherine Hannan</v>
      </c>
    </row>
    <row r="29" spans="1:12" x14ac:dyDescent="0.2">
      <c r="A29">
        <v>130</v>
      </c>
      <c r="B29" t="s">
        <v>60</v>
      </c>
      <c r="D29" s="73">
        <v>2.298611111111111E-2</v>
      </c>
      <c r="E29" s="73">
        <v>2.2754629629629628E-2</v>
      </c>
      <c r="F29" t="s">
        <v>1032</v>
      </c>
      <c r="G29" s="73">
        <v>1.9155092592592592E-2</v>
      </c>
      <c r="H29">
        <v>54</v>
      </c>
      <c r="I29">
        <v>37</v>
      </c>
      <c r="K29">
        <f t="shared" si="0"/>
        <v>87</v>
      </c>
      <c r="L29" t="str">
        <f>+VLOOKUP(B29,Scores!A:A,1,FALSE)</f>
        <v>Joan Barker</v>
      </c>
    </row>
    <row r="30" spans="1:12" x14ac:dyDescent="0.2">
      <c r="A30">
        <v>139</v>
      </c>
      <c r="B30" t="s">
        <v>658</v>
      </c>
      <c r="D30" s="73">
        <v>2.3761574074074074E-2</v>
      </c>
      <c r="E30" s="73">
        <v>2.3379629629629629E-2</v>
      </c>
      <c r="F30" t="s">
        <v>1036</v>
      </c>
      <c r="G30" s="73">
        <v>2.028935185185185E-2</v>
      </c>
      <c r="H30">
        <v>44</v>
      </c>
      <c r="I30">
        <v>36</v>
      </c>
      <c r="K30">
        <f t="shared" si="0"/>
        <v>86</v>
      </c>
      <c r="L30" t="str">
        <f>+VLOOKUP(B30,Scores!A:A,1,FALSE)</f>
        <v>Andrew Pitts</v>
      </c>
    </row>
    <row r="31" spans="1:12" x14ac:dyDescent="0.2">
      <c r="A31">
        <v>146</v>
      </c>
      <c r="B31" t="s">
        <v>58</v>
      </c>
      <c r="D31" s="73">
        <v>2.4236111111111111E-2</v>
      </c>
      <c r="E31" s="73">
        <v>2.3912037037037034E-2</v>
      </c>
      <c r="F31" t="s">
        <v>1032</v>
      </c>
      <c r="G31" s="73">
        <v>1.8564814814814815E-2</v>
      </c>
      <c r="H31">
        <v>55</v>
      </c>
      <c r="I31">
        <v>36</v>
      </c>
      <c r="K31">
        <f t="shared" si="0"/>
        <v>86</v>
      </c>
      <c r="L31" t="str">
        <f>+VLOOKUP(B31,Scores!A:A,1,FALSE)</f>
        <v>Angela Thorpe</v>
      </c>
    </row>
    <row r="32" spans="1:12" x14ac:dyDescent="0.2">
      <c r="A32">
        <v>152</v>
      </c>
      <c r="B32" t="s">
        <v>936</v>
      </c>
      <c r="D32" s="73">
        <v>2.4432870370370369E-2</v>
      </c>
      <c r="E32" s="73">
        <v>2.3969907407407409E-2</v>
      </c>
      <c r="F32" t="s">
        <v>44</v>
      </c>
      <c r="G32" t="s">
        <v>44</v>
      </c>
      <c r="H32" t="s">
        <v>44</v>
      </c>
      <c r="I32">
        <v>35</v>
      </c>
      <c r="K32">
        <f t="shared" si="0"/>
        <v>85</v>
      </c>
      <c r="L32" t="str">
        <f>+VLOOKUP(B32,Scores!A:A,1,FALSE)</f>
        <v>Ashleigh Newbury</v>
      </c>
    </row>
    <row r="33" spans="1:12" x14ac:dyDescent="0.2">
      <c r="A33">
        <v>155</v>
      </c>
      <c r="B33" t="s">
        <v>937</v>
      </c>
      <c r="D33" s="73">
        <v>2.4513888888888887E-2</v>
      </c>
      <c r="E33" s="73">
        <v>2.4050925925925924E-2</v>
      </c>
      <c r="F33" t="s">
        <v>44</v>
      </c>
      <c r="G33" t="s">
        <v>44</v>
      </c>
      <c r="H33" t="s">
        <v>44</v>
      </c>
      <c r="I33">
        <v>34</v>
      </c>
      <c r="K33">
        <f t="shared" si="0"/>
        <v>84</v>
      </c>
      <c r="L33" t="str">
        <f>+VLOOKUP(B33,Scores!A:A,1,FALSE)</f>
        <v>Sharon Harman</v>
      </c>
    </row>
    <row r="34" spans="1:12" x14ac:dyDescent="0.2">
      <c r="A34">
        <v>161</v>
      </c>
      <c r="B34" t="s">
        <v>1152</v>
      </c>
      <c r="D34" s="73">
        <v>2.5011574074074075E-2</v>
      </c>
      <c r="E34" s="73">
        <v>2.4571759259259262E-2</v>
      </c>
      <c r="F34" t="s">
        <v>44</v>
      </c>
      <c r="G34" t="s">
        <v>44</v>
      </c>
      <c r="H34" t="s">
        <v>44</v>
      </c>
      <c r="I34">
        <v>33</v>
      </c>
      <c r="K34">
        <f t="shared" si="0"/>
        <v>83</v>
      </c>
      <c r="L34" t="str">
        <f>+VLOOKUP(B34,Scores!A:A,1,FALSE)</f>
        <v>Kirsten Ashman</v>
      </c>
    </row>
    <row r="35" spans="1:12" x14ac:dyDescent="0.2">
      <c r="A35">
        <v>170</v>
      </c>
      <c r="B35" t="s">
        <v>1266</v>
      </c>
      <c r="D35" s="73">
        <v>2.5729166666666664E-2</v>
      </c>
      <c r="E35" s="73">
        <v>2.5335648148148149E-2</v>
      </c>
      <c r="F35" t="s">
        <v>1036</v>
      </c>
      <c r="G35" s="73">
        <v>2.1805555555555554E-2</v>
      </c>
      <c r="H35">
        <v>41</v>
      </c>
      <c r="I35">
        <v>35</v>
      </c>
      <c r="K35">
        <f t="shared" si="0"/>
        <v>85</v>
      </c>
      <c r="L35" t="str">
        <f>+VLOOKUP(B35,Scores!A:A,1,FALSE)</f>
        <v>Adrian Tansley</v>
      </c>
    </row>
    <row r="36" spans="1:12" x14ac:dyDescent="0.2">
      <c r="A36">
        <v>171</v>
      </c>
      <c r="B36" t="s">
        <v>1267</v>
      </c>
      <c r="D36" s="73">
        <v>2.5740740740740745E-2</v>
      </c>
      <c r="E36" s="73">
        <v>2.5347222222222219E-2</v>
      </c>
      <c r="F36" t="s">
        <v>1036</v>
      </c>
      <c r="G36" s="73">
        <v>2.4884259259259259E-2</v>
      </c>
      <c r="H36">
        <v>41</v>
      </c>
      <c r="I36">
        <v>32</v>
      </c>
      <c r="K36">
        <f t="shared" si="0"/>
        <v>82</v>
      </c>
      <c r="L36" t="str">
        <f>+VLOOKUP(B36,Scores!A:A,1,FALSE)</f>
        <v>Ana Hurtado</v>
      </c>
    </row>
    <row r="37" spans="1:12" x14ac:dyDescent="0.2">
      <c r="A37">
        <v>172</v>
      </c>
      <c r="B37" t="s">
        <v>61</v>
      </c>
      <c r="D37" s="73">
        <v>2.5740740740740745E-2</v>
      </c>
      <c r="E37" s="73">
        <v>2.5358796296296296E-2</v>
      </c>
      <c r="F37" t="s">
        <v>1036</v>
      </c>
      <c r="G37" s="73">
        <v>2.4131944444444445E-2</v>
      </c>
      <c r="H37">
        <v>43</v>
      </c>
      <c r="I37">
        <v>31</v>
      </c>
      <c r="K37">
        <f t="shared" si="0"/>
        <v>81</v>
      </c>
      <c r="L37" t="str">
        <f>+VLOOKUP(B37,Scores!A:A,1,FALSE)</f>
        <v>Niki Felton</v>
      </c>
    </row>
    <row r="38" spans="1:12" x14ac:dyDescent="0.2">
      <c r="A38">
        <v>183</v>
      </c>
      <c r="B38" t="s">
        <v>935</v>
      </c>
      <c r="D38" s="73">
        <v>2.6770833333333331E-2</v>
      </c>
      <c r="E38" s="73">
        <v>2.6412037037037036E-2</v>
      </c>
      <c r="F38" t="s">
        <v>44</v>
      </c>
      <c r="G38" t="s">
        <v>44</v>
      </c>
      <c r="H38" t="s">
        <v>44</v>
      </c>
      <c r="I38">
        <v>30</v>
      </c>
      <c r="K38">
        <f t="shared" si="0"/>
        <v>80</v>
      </c>
      <c r="L38" t="str">
        <f>+VLOOKUP(B38,Scores!A:A,1,FALSE)</f>
        <v>Sarah Todman</v>
      </c>
    </row>
    <row r="39" spans="1:12" x14ac:dyDescent="0.2">
      <c r="A39">
        <v>187</v>
      </c>
      <c r="B39" t="s">
        <v>988</v>
      </c>
      <c r="D39" s="73">
        <v>2.7129629629629632E-2</v>
      </c>
      <c r="E39" s="73">
        <v>2.6678240740740738E-2</v>
      </c>
      <c r="F39" t="s">
        <v>44</v>
      </c>
      <c r="G39" t="s">
        <v>44</v>
      </c>
      <c r="H39" t="s">
        <v>44</v>
      </c>
      <c r="I39">
        <v>29</v>
      </c>
      <c r="K39">
        <f t="shared" si="0"/>
        <v>79</v>
      </c>
      <c r="L39" t="str">
        <f>+VLOOKUP(B39,Scores!A:A,1,FALSE)</f>
        <v>Stracey Brookman</v>
      </c>
    </row>
    <row r="40" spans="1:12" x14ac:dyDescent="0.2">
      <c r="A40">
        <v>192</v>
      </c>
      <c r="B40" t="s">
        <v>886</v>
      </c>
      <c r="D40" s="73">
        <v>2.7557870370370368E-2</v>
      </c>
      <c r="E40" s="73">
        <v>2.7118055555555552E-2</v>
      </c>
      <c r="F40" t="s">
        <v>44</v>
      </c>
      <c r="G40" t="s">
        <v>44</v>
      </c>
      <c r="H40" t="s">
        <v>44</v>
      </c>
      <c r="I40">
        <v>28</v>
      </c>
      <c r="K40">
        <f t="shared" si="0"/>
        <v>78</v>
      </c>
      <c r="L40" t="str">
        <f>+VLOOKUP(B40,Scores!A:A,1,FALSE)</f>
        <v>Danielle Miller</v>
      </c>
    </row>
    <row r="41" spans="1:12" x14ac:dyDescent="0.2">
      <c r="A41">
        <v>202</v>
      </c>
      <c r="B41" t="s">
        <v>1051</v>
      </c>
      <c r="D41" s="73">
        <v>2.7974537037037034E-2</v>
      </c>
      <c r="E41" s="73">
        <v>2.7511574074074074E-2</v>
      </c>
      <c r="F41" t="s">
        <v>44</v>
      </c>
      <c r="G41" t="s">
        <v>44</v>
      </c>
      <c r="H41" t="s">
        <v>44</v>
      </c>
      <c r="I41">
        <v>27</v>
      </c>
      <c r="K41">
        <f t="shared" si="0"/>
        <v>77</v>
      </c>
      <c r="L41" t="str">
        <f>+VLOOKUP(B41,Scores!A:A,1,FALSE)</f>
        <v>Lisa Herbert</v>
      </c>
    </row>
    <row r="42" spans="1:12" x14ac:dyDescent="0.2">
      <c r="A42">
        <v>210</v>
      </c>
      <c r="B42" t="s">
        <v>894</v>
      </c>
      <c r="D42" s="73">
        <v>2.8634259259259262E-2</v>
      </c>
      <c r="E42" s="73">
        <v>2.8182870370370372E-2</v>
      </c>
      <c r="F42" t="s">
        <v>44</v>
      </c>
      <c r="G42" t="s">
        <v>44</v>
      </c>
      <c r="H42" t="s">
        <v>44</v>
      </c>
      <c r="I42">
        <v>26</v>
      </c>
      <c r="K42">
        <f t="shared" si="0"/>
        <v>76</v>
      </c>
      <c r="L42" t="str">
        <f>+VLOOKUP(B42,Scores!A:A,1,FALSE)</f>
        <v>Sarah Austin</v>
      </c>
    </row>
    <row r="43" spans="1:12" x14ac:dyDescent="0.2">
      <c r="A43">
        <v>211</v>
      </c>
      <c r="B43" t="s">
        <v>1268</v>
      </c>
      <c r="D43" s="73">
        <v>2.8946759259259255E-2</v>
      </c>
      <c r="E43" s="73">
        <v>2.8530092592592593E-2</v>
      </c>
      <c r="F43" t="s">
        <v>1036</v>
      </c>
      <c r="G43" s="73">
        <v>2.5266203703703704E-2</v>
      </c>
      <c r="H43">
        <v>41</v>
      </c>
      <c r="I43">
        <v>25</v>
      </c>
      <c r="K43">
        <f t="shared" si="0"/>
        <v>75</v>
      </c>
      <c r="L43" t="str">
        <f>+VLOOKUP(B43,Scores!A:A,1,FALSE)</f>
        <v>Andrea Gregory</v>
      </c>
    </row>
    <row r="44" spans="1:12" x14ac:dyDescent="0.2">
      <c r="A44">
        <v>214</v>
      </c>
      <c r="B44" t="s">
        <v>1269</v>
      </c>
      <c r="D44" s="73">
        <v>3.0046296296296297E-2</v>
      </c>
      <c r="E44" s="73">
        <v>2.990740740740741E-2</v>
      </c>
      <c r="F44" t="s">
        <v>44</v>
      </c>
      <c r="G44" t="s">
        <v>44</v>
      </c>
      <c r="H44" t="s">
        <v>44</v>
      </c>
      <c r="I44">
        <v>24</v>
      </c>
      <c r="J44" t="s">
        <v>1270</v>
      </c>
      <c r="K44">
        <f t="shared" si="0"/>
        <v>74</v>
      </c>
      <c r="L44" t="str">
        <f>+VLOOKUP(B44,Scores!A:A,1,FALSE)</f>
        <v>Patricia Comper</v>
      </c>
    </row>
  </sheetData>
  <autoFilter ref="A1:L44" xr:uid="{E27FCEE8-7507-4E0D-B177-EEC950E56857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workbookViewId="0">
      <selection activeCell="F19" sqref="F19"/>
    </sheetView>
  </sheetViews>
  <sheetFormatPr baseColWidth="10" defaultColWidth="9.1640625" defaultRowHeight="15" x14ac:dyDescent="0.2"/>
  <cols>
    <col min="1" max="1" width="8.1640625" bestFit="1" customWidth="1"/>
    <col min="2" max="2" width="20.83203125" bestFit="1" customWidth="1"/>
    <col min="3" max="3" width="8.83203125" bestFit="1" customWidth="1"/>
    <col min="4" max="4" width="10.83203125" customWidth="1"/>
    <col min="5" max="5" width="14.1640625" customWidth="1"/>
    <col min="6" max="6" width="6.1640625" bestFit="1" customWidth="1"/>
    <col min="7" max="7" width="8.5" bestFit="1" customWidth="1"/>
    <col min="8" max="9" width="7.83203125" bestFit="1" customWidth="1"/>
    <col min="10" max="10" width="23.1640625" customWidth="1"/>
    <col min="11" max="11" width="10" bestFit="1" customWidth="1"/>
  </cols>
  <sheetData>
    <row r="1" spans="1:12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1046</v>
      </c>
      <c r="L1" t="s">
        <v>660</v>
      </c>
    </row>
    <row r="2" spans="1:12" x14ac:dyDescent="0.2">
      <c r="K2">
        <f>+I2+50</f>
        <v>50</v>
      </c>
      <c r="L2" t="e">
        <f>+VLOOKUP(B2,Scores!A:A,1,FALSE)</f>
        <v>#N/A</v>
      </c>
    </row>
    <row r="3" spans="1:12" ht="16" x14ac:dyDescent="0.2">
      <c r="A3" s="91">
        <v>6</v>
      </c>
      <c r="B3" s="92" t="s">
        <v>1132</v>
      </c>
      <c r="C3" s="91" t="s">
        <v>1282</v>
      </c>
      <c r="D3" s="93">
        <v>1.6122685185185184E-2</v>
      </c>
      <c r="E3" s="93">
        <v>1.5949074074074074E-2</v>
      </c>
      <c r="F3" s="91" t="s">
        <v>44</v>
      </c>
      <c r="G3" s="91" t="s">
        <v>44</v>
      </c>
      <c r="H3" s="91" t="s">
        <v>44</v>
      </c>
      <c r="I3" s="91">
        <v>50</v>
      </c>
      <c r="J3" s="91" t="s">
        <v>1283</v>
      </c>
      <c r="K3">
        <f t="shared" ref="K3:K17" si="0">+I3+50</f>
        <v>100</v>
      </c>
      <c r="L3" t="str">
        <f>+VLOOKUP(B3,Scores!A:A,1,FALSE)</f>
        <v>David Blackburne</v>
      </c>
    </row>
    <row r="4" spans="1:12" ht="16" x14ac:dyDescent="0.2">
      <c r="A4" s="91">
        <v>22</v>
      </c>
      <c r="B4" s="92" t="s">
        <v>52</v>
      </c>
      <c r="C4" s="91" t="s">
        <v>1284</v>
      </c>
      <c r="D4" s="93">
        <v>1.8078703703703704E-2</v>
      </c>
      <c r="E4" s="93">
        <v>1.8032407407407407E-2</v>
      </c>
      <c r="F4" s="91" t="s">
        <v>1285</v>
      </c>
      <c r="G4" s="91" t="s">
        <v>44</v>
      </c>
      <c r="H4" s="91" t="s">
        <v>44</v>
      </c>
      <c r="I4" s="91">
        <v>49</v>
      </c>
      <c r="J4" s="91"/>
      <c r="K4">
        <f t="shared" si="0"/>
        <v>99</v>
      </c>
      <c r="L4" t="str">
        <f>+VLOOKUP(B4,Scores!A:A,1,FALSE)</f>
        <v>Gary Gibbons</v>
      </c>
    </row>
    <row r="5" spans="1:12" ht="16" x14ac:dyDescent="0.2">
      <c r="A5" s="91">
        <v>23</v>
      </c>
      <c r="B5" s="92" t="s">
        <v>644</v>
      </c>
      <c r="C5" s="91" t="s">
        <v>1286</v>
      </c>
      <c r="D5" s="93">
        <v>1.849537037037037E-2</v>
      </c>
      <c r="E5" s="93">
        <v>1.8391203703703705E-2</v>
      </c>
      <c r="F5" s="91" t="s">
        <v>1287</v>
      </c>
      <c r="G5" s="91" t="s">
        <v>44</v>
      </c>
      <c r="H5" s="91" t="s">
        <v>44</v>
      </c>
      <c r="I5" s="91">
        <v>50</v>
      </c>
      <c r="J5" s="91" t="s">
        <v>1288</v>
      </c>
      <c r="K5">
        <f t="shared" si="0"/>
        <v>100</v>
      </c>
      <c r="L5" t="str">
        <f>+VLOOKUP(B5,Scores!A:A,1,FALSE)</f>
        <v>Alexandra Perrior</v>
      </c>
    </row>
    <row r="6" spans="1:12" ht="16" x14ac:dyDescent="0.2">
      <c r="A6" s="91">
        <v>24</v>
      </c>
      <c r="B6" s="92" t="s">
        <v>1264</v>
      </c>
      <c r="C6" s="91" t="s">
        <v>1289</v>
      </c>
      <c r="D6" s="93">
        <v>1.8506944444444444E-2</v>
      </c>
      <c r="E6" s="93">
        <v>1.8402777777777778E-2</v>
      </c>
      <c r="F6" s="91" t="s">
        <v>1290</v>
      </c>
      <c r="G6" s="91" t="s">
        <v>44</v>
      </c>
      <c r="H6" s="91" t="s">
        <v>44</v>
      </c>
      <c r="I6" s="91">
        <v>49</v>
      </c>
      <c r="J6" s="91" t="s">
        <v>1291</v>
      </c>
      <c r="K6">
        <f t="shared" si="0"/>
        <v>99</v>
      </c>
      <c r="L6" t="str">
        <f>+VLOOKUP(B6,Scores!A:A,1,FALSE)</f>
        <v>Jenny Griffiths</v>
      </c>
    </row>
    <row r="7" spans="1:12" ht="16" x14ac:dyDescent="0.2">
      <c r="A7" s="91">
        <v>25</v>
      </c>
      <c r="B7" s="92" t="s">
        <v>927</v>
      </c>
      <c r="C7" s="91" t="s">
        <v>1286</v>
      </c>
      <c r="D7" s="93">
        <v>1.8692129629629631E-2</v>
      </c>
      <c r="E7" s="93">
        <v>1.8587962962962962E-2</v>
      </c>
      <c r="F7" s="91" t="s">
        <v>1290</v>
      </c>
      <c r="G7" s="91" t="s">
        <v>44</v>
      </c>
      <c r="H7" s="91" t="s">
        <v>44</v>
      </c>
      <c r="I7" s="91">
        <v>48</v>
      </c>
      <c r="J7" s="91" t="s">
        <v>1292</v>
      </c>
      <c r="K7">
        <f t="shared" si="0"/>
        <v>98</v>
      </c>
      <c r="L7" t="str">
        <f>+VLOOKUP(B7,Scores!A:A,1,FALSE)</f>
        <v>Anna Tait</v>
      </c>
    </row>
    <row r="8" spans="1:12" ht="16" x14ac:dyDescent="0.2">
      <c r="A8" s="91">
        <v>26</v>
      </c>
      <c r="B8" s="92" t="s">
        <v>48</v>
      </c>
      <c r="C8" s="91" t="s">
        <v>1293</v>
      </c>
      <c r="D8" s="93">
        <v>1.8703703703703705E-2</v>
      </c>
      <c r="E8" s="93">
        <v>1.8599537037037036E-2</v>
      </c>
      <c r="F8" s="91" t="s">
        <v>1285</v>
      </c>
      <c r="G8" s="91" t="s">
        <v>44</v>
      </c>
      <c r="H8" s="91" t="s">
        <v>44</v>
      </c>
      <c r="I8" s="91">
        <v>48</v>
      </c>
      <c r="J8" s="91" t="s">
        <v>1294</v>
      </c>
      <c r="K8">
        <f t="shared" si="0"/>
        <v>98</v>
      </c>
      <c r="L8" t="str">
        <f>+VLOOKUP(B8,Scores!A:A,1,FALSE)</f>
        <v>Gary Farrell</v>
      </c>
    </row>
    <row r="9" spans="1:12" ht="16" x14ac:dyDescent="0.2">
      <c r="A9" s="91">
        <v>28</v>
      </c>
      <c r="B9" s="92" t="s">
        <v>639</v>
      </c>
      <c r="C9" s="91" t="s">
        <v>1295</v>
      </c>
      <c r="D9" s="93">
        <v>1.9016203703703705E-2</v>
      </c>
      <c r="E9" s="93">
        <v>1.8796296296296297E-2</v>
      </c>
      <c r="F9" s="91" t="s">
        <v>1296</v>
      </c>
      <c r="G9" s="91" t="s">
        <v>44</v>
      </c>
      <c r="H9" s="91" t="s">
        <v>44</v>
      </c>
      <c r="I9" s="91">
        <v>47</v>
      </c>
      <c r="J9" s="91" t="s">
        <v>1297</v>
      </c>
      <c r="K9">
        <f t="shared" si="0"/>
        <v>97</v>
      </c>
      <c r="L9" t="str">
        <f>+VLOOKUP(B9,Scores!A:A,1,FALSE)</f>
        <v>Robert Walker</v>
      </c>
    </row>
    <row r="10" spans="1:12" ht="16" x14ac:dyDescent="0.2">
      <c r="A10" s="91">
        <v>30</v>
      </c>
      <c r="B10" s="92" t="s">
        <v>1069</v>
      </c>
      <c r="C10" s="91" t="s">
        <v>1286</v>
      </c>
      <c r="D10" s="93">
        <v>1.9143518518518518E-2</v>
      </c>
      <c r="E10" s="93">
        <v>1.8935185185185183E-2</v>
      </c>
      <c r="F10" s="91" t="s">
        <v>1298</v>
      </c>
      <c r="G10" s="91" t="s">
        <v>44</v>
      </c>
      <c r="H10" s="91" t="s">
        <v>44</v>
      </c>
      <c r="I10" s="91">
        <v>47</v>
      </c>
      <c r="J10" s="91" t="s">
        <v>1299</v>
      </c>
      <c r="K10">
        <f t="shared" si="0"/>
        <v>97</v>
      </c>
      <c r="L10" t="str">
        <f>+VLOOKUP(B10,Scores!A:A,1,FALSE)</f>
        <v>Jenni Jones</v>
      </c>
    </row>
    <row r="11" spans="1:12" ht="16" x14ac:dyDescent="0.2">
      <c r="A11" s="91">
        <v>32</v>
      </c>
      <c r="B11" s="92" t="s">
        <v>940</v>
      </c>
      <c r="C11" s="91" t="s">
        <v>1289</v>
      </c>
      <c r="D11" s="93">
        <v>1.9375E-2</v>
      </c>
      <c r="E11" s="93">
        <v>1.9155092592592592E-2</v>
      </c>
      <c r="F11" s="91" t="s">
        <v>44</v>
      </c>
      <c r="G11" s="91" t="s">
        <v>44</v>
      </c>
      <c r="H11" s="91" t="s">
        <v>44</v>
      </c>
      <c r="I11" s="91">
        <v>46</v>
      </c>
      <c r="J11" s="91" t="s">
        <v>1300</v>
      </c>
      <c r="K11">
        <f t="shared" si="0"/>
        <v>96</v>
      </c>
      <c r="L11" t="str">
        <f>+VLOOKUP(B11,Scores!A:A,1,FALSE)</f>
        <v>Nicola Kelly</v>
      </c>
    </row>
    <row r="12" spans="1:12" ht="16" x14ac:dyDescent="0.2">
      <c r="A12" s="91">
        <v>34</v>
      </c>
      <c r="B12" s="92" t="s">
        <v>653</v>
      </c>
      <c r="C12" s="91" t="s">
        <v>1286</v>
      </c>
      <c r="D12" s="93">
        <v>1.9791666666666666E-2</v>
      </c>
      <c r="E12" s="93">
        <v>1.9583333333333331E-2</v>
      </c>
      <c r="F12" s="91" t="s">
        <v>1285</v>
      </c>
      <c r="G12" s="91" t="s">
        <v>44</v>
      </c>
      <c r="H12" s="91" t="s">
        <v>44</v>
      </c>
      <c r="I12" s="91">
        <v>45</v>
      </c>
      <c r="J12" s="91"/>
      <c r="K12">
        <f t="shared" si="0"/>
        <v>95</v>
      </c>
      <c r="L12" t="str">
        <f>+VLOOKUP(B12,Scores!A:A,1,FALSE)</f>
        <v>Andrea Winks</v>
      </c>
    </row>
    <row r="13" spans="1:12" ht="16" x14ac:dyDescent="0.2">
      <c r="A13" s="91">
        <v>37</v>
      </c>
      <c r="B13" s="92" t="s">
        <v>1228</v>
      </c>
      <c r="C13" s="91" t="s">
        <v>1289</v>
      </c>
      <c r="D13" s="93">
        <v>2.0173611111111111E-2</v>
      </c>
      <c r="E13" s="93">
        <v>2.0081018518518519E-2</v>
      </c>
      <c r="F13" s="91" t="s">
        <v>44</v>
      </c>
      <c r="G13" s="91" t="s">
        <v>44</v>
      </c>
      <c r="H13" s="91" t="s">
        <v>44</v>
      </c>
      <c r="I13" s="91">
        <v>44</v>
      </c>
      <c r="J13" s="91"/>
      <c r="K13">
        <f t="shared" si="0"/>
        <v>94</v>
      </c>
      <c r="L13" t="str">
        <f>+VLOOKUP(B13,Scores!A:A,1,FALSE)</f>
        <v>Jen Laid</v>
      </c>
    </row>
    <row r="14" spans="1:12" ht="16" x14ac:dyDescent="0.2">
      <c r="A14" s="91">
        <v>38</v>
      </c>
      <c r="B14" s="92" t="s">
        <v>1034</v>
      </c>
      <c r="C14" s="91" t="s">
        <v>1301</v>
      </c>
      <c r="D14" s="93">
        <v>2.0358796296296295E-2</v>
      </c>
      <c r="E14" s="93">
        <v>2.0150462962962964E-2</v>
      </c>
      <c r="F14" s="91" t="s">
        <v>1298</v>
      </c>
      <c r="G14" s="91" t="s">
        <v>44</v>
      </c>
      <c r="H14" s="91" t="s">
        <v>44</v>
      </c>
      <c r="I14" s="91">
        <v>43</v>
      </c>
      <c r="J14" s="91" t="s">
        <v>1302</v>
      </c>
      <c r="K14">
        <f t="shared" si="0"/>
        <v>93</v>
      </c>
      <c r="L14" t="str">
        <f>+VLOOKUP(B14,Scores!A:A,1,FALSE)</f>
        <v>Cindy Fincham</v>
      </c>
    </row>
    <row r="15" spans="1:12" ht="16" x14ac:dyDescent="0.2">
      <c r="A15" s="91">
        <v>64</v>
      </c>
      <c r="B15" s="92" t="s">
        <v>1119</v>
      </c>
      <c r="C15" s="91" t="s">
        <v>1295</v>
      </c>
      <c r="D15" s="93">
        <v>2.3356481481481482E-2</v>
      </c>
      <c r="E15" s="93">
        <v>2.314814814814815E-2</v>
      </c>
      <c r="F15" s="91" t="s">
        <v>1290</v>
      </c>
      <c r="G15" s="91" t="s">
        <v>44</v>
      </c>
      <c r="H15" s="91" t="s">
        <v>44</v>
      </c>
      <c r="I15" s="91">
        <v>46</v>
      </c>
      <c r="J15" s="91" t="s">
        <v>1303</v>
      </c>
      <c r="K15">
        <f t="shared" si="0"/>
        <v>96</v>
      </c>
      <c r="L15" t="str">
        <f>+VLOOKUP(B15,Scores!A:A,1,FALSE)</f>
        <v>Derek Smith</v>
      </c>
    </row>
    <row r="16" spans="1:12" ht="16" x14ac:dyDescent="0.2">
      <c r="A16" s="91">
        <v>76</v>
      </c>
      <c r="B16" s="92" t="s">
        <v>658</v>
      </c>
      <c r="C16" s="91" t="s">
        <v>1293</v>
      </c>
      <c r="D16" s="93">
        <v>2.3831018518518519E-2</v>
      </c>
      <c r="E16" s="93">
        <v>2.3622685185185188E-2</v>
      </c>
      <c r="F16" s="91" t="s">
        <v>1304</v>
      </c>
      <c r="G16" s="91" t="s">
        <v>44</v>
      </c>
      <c r="H16" s="91" t="s">
        <v>44</v>
      </c>
      <c r="I16" s="91">
        <v>45</v>
      </c>
      <c r="J16" s="91"/>
      <c r="K16">
        <f t="shared" si="0"/>
        <v>95</v>
      </c>
      <c r="L16" t="str">
        <f>+VLOOKUP(B16,Scores!A:A,1,FALSE)</f>
        <v>Andrew Pitts</v>
      </c>
    </row>
    <row r="17" spans="1:12" ht="16" x14ac:dyDescent="0.2">
      <c r="A17" s="91">
        <v>135</v>
      </c>
      <c r="B17" s="92" t="s">
        <v>649</v>
      </c>
      <c r="C17" s="91" t="s">
        <v>1286</v>
      </c>
      <c r="D17" s="93">
        <v>2.9826388888888892E-2</v>
      </c>
      <c r="E17" s="93">
        <v>2.9178240740740741E-2</v>
      </c>
      <c r="F17" s="91" t="s">
        <v>1304</v>
      </c>
      <c r="G17" s="91" t="s">
        <v>44</v>
      </c>
      <c r="H17" s="91" t="s">
        <v>44</v>
      </c>
      <c r="I17" s="91">
        <v>42</v>
      </c>
      <c r="K17">
        <f t="shared" si="0"/>
        <v>92</v>
      </c>
      <c r="L17" t="str">
        <f>+VLOOKUP(B17,Scores!A:A,1,FALSE)</f>
        <v>Claire Lytton</v>
      </c>
    </row>
  </sheetData>
  <hyperlinks>
    <hyperlink ref="B3" r:id="rId1" display="http://forestrunners.org.uk/memberresults?memberno=1604" xr:uid="{9F90A041-C896-AE4C-858D-89CCF91C4230}"/>
    <hyperlink ref="B4" r:id="rId2" display="http://forestrunners.org.uk/memberresults?memberno=448" xr:uid="{8D97E010-373E-7D4E-9460-7DEB2EA9005D}"/>
    <hyperlink ref="B5" r:id="rId3" display="http://forestrunners.org.uk/memberresults?memberno=1295" xr:uid="{A820B857-EF66-E843-8C46-FB9AB7610977}"/>
    <hyperlink ref="B6" r:id="rId4" display="http://forestrunners.org.uk/memberresults?memberno=919" xr:uid="{DF050C69-A133-564B-99A5-336B15BD0322}"/>
    <hyperlink ref="B7" r:id="rId5" display="http://forestrunners.org.uk/memberresults?memberno=1592" xr:uid="{B4EE6ECC-D55A-C84E-BF69-615EE76A5218}"/>
    <hyperlink ref="B8" r:id="rId6" display="http://forestrunners.org.uk/memberresults?memberno=1119" xr:uid="{9CD3C60C-10AE-5840-832E-237DC83B3DAE}"/>
    <hyperlink ref="B9" r:id="rId7" display="http://forestrunners.org.uk/memberresults?memberno=721" xr:uid="{4AFFD33E-58E5-5340-AEBC-302513027434}"/>
    <hyperlink ref="B10" r:id="rId8" display="http://forestrunners.org.uk/memberresults?memberno=1637" xr:uid="{6A63B5AD-8836-6C42-90A1-D2979E591BAD}"/>
    <hyperlink ref="B11" r:id="rId9" display="http://forestrunners.org.uk/memberresults?memberno=1591" xr:uid="{8A3CC12F-0E44-8E4D-9B7B-F63B7CE446A9}"/>
    <hyperlink ref="B12" r:id="rId10" display="http://forestrunners.org.uk/memberresults?memberno=1504" xr:uid="{48DB1342-43E5-D241-BF75-E8601433984F}"/>
    <hyperlink ref="B13" r:id="rId11" display="http://forestrunners.org.uk/memberresults?memberno=1483" xr:uid="{D9FDAD76-DB89-E64C-AF64-87526278BCE0}"/>
    <hyperlink ref="B14" r:id="rId12" display="http://forestrunners.org.uk/memberresults?memberno=1452" xr:uid="{69AC32D6-8306-4241-B08A-8CD5B9E7E9B5}"/>
    <hyperlink ref="B15" r:id="rId13" display="http://forestrunners.org.uk/memberresults?memberno=960" xr:uid="{EDF72D2E-6C10-DC4F-B9A7-10402B269746}"/>
    <hyperlink ref="B16" r:id="rId14" display="http://forestrunners.org.uk/memberresults?memberno=1339" xr:uid="{31DA3348-F3F6-3E4E-AD82-69C1C49DE7CD}"/>
    <hyperlink ref="B17" r:id="rId15" display="http://forestrunners.org.uk/memberresults?memberno=1496" xr:uid="{3CA554C7-EDA3-5F45-8DC2-C2CFD6D5AEC2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SUMMARY (v60 tables manual edit</vt:lpstr>
      <vt:lpstr>SUMMARY PIVOT</vt:lpstr>
      <vt:lpstr>Scores</vt:lpstr>
      <vt:lpstr>Sheet1</vt:lpstr>
      <vt:lpstr>Membership data</vt:lpstr>
      <vt:lpstr>Refs</vt:lpstr>
      <vt:lpstr>Sam 5k</vt:lpstr>
      <vt:lpstr>Dinton 5k</vt:lpstr>
      <vt:lpstr>Muddy Welly 5k</vt:lpstr>
      <vt:lpstr>Shinfield 10k</vt:lpstr>
      <vt:lpstr>Yatley 10k</vt:lpstr>
      <vt:lpstr>Wokingham 10k</vt:lpstr>
      <vt:lpstr>Maidenhead 10</vt:lpstr>
      <vt:lpstr>NewForest 10</vt:lpstr>
      <vt:lpstr>Bramley 10</vt:lpstr>
      <vt:lpstr>Bracknell Half</vt:lpstr>
      <vt:lpstr>Maidenhead Half</vt:lpstr>
      <vt:lpstr>wokingham Half</vt:lpstr>
      <vt:lpstr>template sheet</vt:lpstr>
      <vt:lpstr>Lookups</vt:lpstr>
      <vt:lpstr>'SUMMARY (v60 tables manual edit'!Print_Area</vt:lpstr>
    </vt:vector>
  </TitlesOfParts>
  <Company>Mars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Duffett, Rebecca</dc:creator>
  <cp:lastModifiedBy>Anna Tait</cp:lastModifiedBy>
  <cp:lastPrinted>2019-06-17T20:52:04Z</cp:lastPrinted>
  <dcterms:created xsi:type="dcterms:W3CDTF">2016-02-17T12:11:15Z</dcterms:created>
  <dcterms:modified xsi:type="dcterms:W3CDTF">2020-02-24T15:49:08Z</dcterms:modified>
</cp:coreProperties>
</file>